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llturngroupinternational/Documents/"/>
    </mc:Choice>
  </mc:AlternateContent>
  <xr:revisionPtr revIDLastSave="0" documentId="10_ncr:8100000_{83C67326-937C-D24A-9B2F-BF36D7026313}" xr6:coauthVersionLast="32" xr6:coauthVersionMax="32" xr10:uidLastSave="{00000000-0000-0000-0000-000000000000}"/>
  <bookViews>
    <workbookView xWindow="0" yWindow="0" windowWidth="33600" windowHeight="21000" tabRatio="806" activeTab="12" xr2:uid="{00000000-000D-0000-FFFF-FFFF00000000}"/>
  </bookViews>
  <sheets>
    <sheet name="Parameters" sheetId="13" r:id="rId1"/>
    <sheet name="Info" sheetId="12" r:id="rId2"/>
    <sheet name="1" sheetId="1" r:id="rId3"/>
    <sheet name="2" sheetId="2" r:id="rId4"/>
    <sheet name="3" sheetId="3" r:id="rId5"/>
    <sheet name="4" sheetId="4" r:id="rId6"/>
    <sheet name="5" sheetId="8" r:id="rId7"/>
    <sheet name="6" sheetId="9" r:id="rId8"/>
    <sheet name="7" sheetId="7" r:id="rId9"/>
    <sheet name="8" sheetId="10" r:id="rId10"/>
    <sheet name="9" sheetId="11" r:id="rId11"/>
    <sheet name="10" sheetId="6" r:id="rId12"/>
    <sheet name="Analysis" sheetId="5" r:id="rId13"/>
  </sheets>
  <definedNames>
    <definedName name="Green">'1'!$Q$12</definedName>
    <definedName name="Red">'1'!#REF!</definedName>
    <definedName name="Status">'1'!#REF!</definedName>
    <definedName name="Yellow">'1'!#REF!</definedName>
  </definedNames>
  <calcPr calcId="162913"/>
</workbook>
</file>

<file path=xl/calcChain.xml><?xml version="1.0" encoding="utf-8"?>
<calcChain xmlns="http://schemas.openxmlformats.org/spreadsheetml/2006/main">
  <c r="Q13" i="1" l="1"/>
  <c r="R13" i="1" s="1"/>
  <c r="Q15" i="1"/>
  <c r="R15" i="1" s="1"/>
  <c r="R14" i="1"/>
  <c r="Q14" i="1"/>
  <c r="Q13" i="2"/>
  <c r="R13" i="2" s="1"/>
  <c r="Q15" i="6"/>
  <c r="R15" i="6" s="1"/>
  <c r="Q14" i="6"/>
  <c r="R14" i="6" s="1"/>
  <c r="Q13" i="6"/>
  <c r="R13" i="6" s="1"/>
  <c r="Q15" i="11"/>
  <c r="Q14" i="11"/>
  <c r="Q13" i="11"/>
  <c r="Q15" i="10"/>
  <c r="Q14" i="10"/>
  <c r="Q13" i="10"/>
  <c r="Q15" i="7"/>
  <c r="Q14" i="7"/>
  <c r="Q13" i="7"/>
  <c r="Q15" i="9"/>
  <c r="R15" i="9" s="1"/>
  <c r="Q14" i="9"/>
  <c r="R14" i="9" s="1"/>
  <c r="Q13" i="9"/>
  <c r="R13" i="9" s="1"/>
  <c r="Q15" i="8"/>
  <c r="Q14" i="8"/>
  <c r="Q13" i="8"/>
  <c r="Q15" i="3"/>
  <c r="Q14" i="3"/>
  <c r="Q13" i="3"/>
  <c r="Q15" i="4"/>
  <c r="Q14" i="4"/>
  <c r="Q13" i="4"/>
  <c r="E20" i="5"/>
  <c r="D8" i="5"/>
  <c r="B8" i="5"/>
  <c r="D7" i="5"/>
  <c r="B7" i="5"/>
  <c r="D5" i="1"/>
  <c r="D4" i="1"/>
  <c r="B5" i="1"/>
  <c r="B4" i="1"/>
  <c r="B7" i="6"/>
  <c r="P63" i="6"/>
  <c r="F24" i="5" s="1"/>
  <c r="O63" i="6"/>
  <c r="Q61" i="6"/>
  <c r="R61" i="6" s="1"/>
  <c r="Q60" i="6"/>
  <c r="R60" i="6" s="1"/>
  <c r="Q59" i="6"/>
  <c r="R59" i="6" s="1"/>
  <c r="Q58" i="6"/>
  <c r="R58" i="6" s="1"/>
  <c r="Q57" i="6"/>
  <c r="R57" i="6" s="1"/>
  <c r="Q56" i="6"/>
  <c r="R56" i="6" s="1"/>
  <c r="Q55" i="6"/>
  <c r="R55" i="6" s="1"/>
  <c r="Q54" i="6"/>
  <c r="R54" i="6" s="1"/>
  <c r="Q53" i="6"/>
  <c r="R53" i="6" s="1"/>
  <c r="Q52" i="6"/>
  <c r="R52" i="6" s="1"/>
  <c r="Q51" i="6"/>
  <c r="R51" i="6" s="1"/>
  <c r="Q50" i="6"/>
  <c r="R50" i="6" s="1"/>
  <c r="Q49" i="6"/>
  <c r="R49" i="6" s="1"/>
  <c r="Q48" i="6"/>
  <c r="R48" i="6" s="1"/>
  <c r="Q47" i="6"/>
  <c r="R47" i="6" s="1"/>
  <c r="Q46" i="6"/>
  <c r="R46" i="6" s="1"/>
  <c r="Q45" i="6"/>
  <c r="R45" i="6" s="1"/>
  <c r="Q44" i="6"/>
  <c r="R44" i="6" s="1"/>
  <c r="Q43" i="6"/>
  <c r="R43" i="6" s="1"/>
  <c r="Q42" i="6"/>
  <c r="R42" i="6" s="1"/>
  <c r="Q41" i="6"/>
  <c r="R41" i="6" s="1"/>
  <c r="Q40" i="6"/>
  <c r="R40" i="6" s="1"/>
  <c r="Q39" i="6"/>
  <c r="R39" i="6" s="1"/>
  <c r="Q38" i="6"/>
  <c r="R38" i="6" s="1"/>
  <c r="Q37" i="6"/>
  <c r="R37" i="6" s="1"/>
  <c r="Q36" i="6"/>
  <c r="R36" i="6" s="1"/>
  <c r="Q35" i="6"/>
  <c r="R35" i="6" s="1"/>
  <c r="Q34" i="6"/>
  <c r="R34" i="6" s="1"/>
  <c r="Q33" i="6"/>
  <c r="R33" i="6" s="1"/>
  <c r="Q32" i="6"/>
  <c r="R32" i="6" s="1"/>
  <c r="Q31" i="6"/>
  <c r="R31" i="6" s="1"/>
  <c r="Q30" i="6"/>
  <c r="R30" i="6" s="1"/>
  <c r="Q29" i="6"/>
  <c r="R29" i="6" s="1"/>
  <c r="Q28" i="6"/>
  <c r="R28" i="6" s="1"/>
  <c r="Q27" i="6"/>
  <c r="R27" i="6" s="1"/>
  <c r="Q26" i="6"/>
  <c r="R26" i="6" s="1"/>
  <c r="Q25" i="6"/>
  <c r="R25" i="6" s="1"/>
  <c r="Q24" i="6"/>
  <c r="R24" i="6" s="1"/>
  <c r="Q23" i="6"/>
  <c r="R23" i="6" s="1"/>
  <c r="Q22" i="6"/>
  <c r="R22" i="6" s="1"/>
  <c r="Q21" i="6"/>
  <c r="R21" i="6" s="1"/>
  <c r="Q20" i="6"/>
  <c r="R20" i="6" s="1"/>
  <c r="Q19" i="6"/>
  <c r="R19" i="6" s="1"/>
  <c r="Q18" i="6"/>
  <c r="R18" i="6" s="1"/>
  <c r="Q17" i="6"/>
  <c r="R17" i="6" s="1"/>
  <c r="Q16" i="6"/>
  <c r="R16" i="6" s="1"/>
  <c r="Q12" i="6"/>
  <c r="R12" i="6" s="1"/>
  <c r="D5" i="6"/>
  <c r="B5" i="6"/>
  <c r="D4" i="6"/>
  <c r="B4" i="6"/>
  <c r="N3" i="6"/>
  <c r="N2" i="6"/>
  <c r="B7" i="11"/>
  <c r="P63" i="11"/>
  <c r="F23" i="5" s="1"/>
  <c r="O63" i="11"/>
  <c r="Q61" i="11"/>
  <c r="R61" i="11" s="1"/>
  <c r="Q60" i="11"/>
  <c r="R60" i="11" s="1"/>
  <c r="Q59" i="11"/>
  <c r="R59" i="11" s="1"/>
  <c r="Q58" i="11"/>
  <c r="R58" i="11" s="1"/>
  <c r="Q57" i="11"/>
  <c r="R57" i="11" s="1"/>
  <c r="Q56" i="11"/>
  <c r="R56" i="11" s="1"/>
  <c r="Q55" i="11"/>
  <c r="R55" i="11" s="1"/>
  <c r="Q54" i="11"/>
  <c r="R54" i="11" s="1"/>
  <c r="Q53" i="11"/>
  <c r="R53" i="11" s="1"/>
  <c r="Q52" i="11"/>
  <c r="R52" i="11" s="1"/>
  <c r="Q51" i="11"/>
  <c r="R51" i="11" s="1"/>
  <c r="Q50" i="11"/>
  <c r="R50" i="11" s="1"/>
  <c r="Q49" i="11"/>
  <c r="R49" i="11" s="1"/>
  <c r="Q48" i="11"/>
  <c r="R48" i="11" s="1"/>
  <c r="Q47" i="11"/>
  <c r="R47" i="11" s="1"/>
  <c r="Q46" i="11"/>
  <c r="R46" i="11" s="1"/>
  <c r="Q45" i="11"/>
  <c r="R45" i="11" s="1"/>
  <c r="Q44" i="11"/>
  <c r="R44" i="11" s="1"/>
  <c r="Q43" i="11"/>
  <c r="R43" i="11" s="1"/>
  <c r="Q42" i="11"/>
  <c r="R42" i="11" s="1"/>
  <c r="Q41" i="11"/>
  <c r="R41" i="11" s="1"/>
  <c r="Q40" i="11"/>
  <c r="R40" i="11" s="1"/>
  <c r="Q39" i="11"/>
  <c r="R39" i="11" s="1"/>
  <c r="Q38" i="11"/>
  <c r="R38" i="11" s="1"/>
  <c r="Q37" i="11"/>
  <c r="R37" i="11" s="1"/>
  <c r="Q36" i="11"/>
  <c r="R36" i="11" s="1"/>
  <c r="Q35" i="11"/>
  <c r="R35" i="11" s="1"/>
  <c r="Q34" i="11"/>
  <c r="R34" i="11" s="1"/>
  <c r="Q33" i="11"/>
  <c r="R33" i="11" s="1"/>
  <c r="Q32" i="11"/>
  <c r="R32" i="11" s="1"/>
  <c r="Q31" i="11"/>
  <c r="R31" i="11" s="1"/>
  <c r="Q30" i="11"/>
  <c r="R30" i="11" s="1"/>
  <c r="Q29" i="11"/>
  <c r="R29" i="11" s="1"/>
  <c r="Q28" i="11"/>
  <c r="R28" i="11" s="1"/>
  <c r="Q27" i="11"/>
  <c r="R27" i="11" s="1"/>
  <c r="Q26" i="11"/>
  <c r="R26" i="11" s="1"/>
  <c r="Q25" i="11"/>
  <c r="R25" i="11" s="1"/>
  <c r="Q24" i="11"/>
  <c r="R24" i="11" s="1"/>
  <c r="Q23" i="11"/>
  <c r="R23" i="11" s="1"/>
  <c r="Q22" i="11"/>
  <c r="R22" i="11" s="1"/>
  <c r="Q21" i="11"/>
  <c r="R21" i="11" s="1"/>
  <c r="Q20" i="11"/>
  <c r="R20" i="11" s="1"/>
  <c r="Q19" i="11"/>
  <c r="R19" i="11" s="1"/>
  <c r="Q18" i="11"/>
  <c r="R18" i="11" s="1"/>
  <c r="Q17" i="11"/>
  <c r="R17" i="11" s="1"/>
  <c r="Q16" i="11"/>
  <c r="R16" i="11" s="1"/>
  <c r="R15" i="11"/>
  <c r="R14" i="11"/>
  <c r="R13" i="11"/>
  <c r="Q12" i="11"/>
  <c r="R12" i="11" s="1"/>
  <c r="D5" i="11"/>
  <c r="B5" i="11"/>
  <c r="D4" i="11"/>
  <c r="B4" i="11"/>
  <c r="N3" i="11"/>
  <c r="N2" i="11"/>
  <c r="B7" i="10"/>
  <c r="P63" i="10"/>
  <c r="F22" i="5" s="1"/>
  <c r="O63" i="10"/>
  <c r="Q61" i="10"/>
  <c r="R61" i="10" s="1"/>
  <c r="Q60" i="10"/>
  <c r="R60" i="10" s="1"/>
  <c r="Q59" i="10"/>
  <c r="R59" i="10" s="1"/>
  <c r="Q58" i="10"/>
  <c r="R58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R52" i="10" s="1"/>
  <c r="Q51" i="10"/>
  <c r="R51" i="10" s="1"/>
  <c r="Q50" i="10"/>
  <c r="R50" i="10" s="1"/>
  <c r="Q49" i="10"/>
  <c r="R49" i="10" s="1"/>
  <c r="Q48" i="10"/>
  <c r="R48" i="10" s="1"/>
  <c r="Q47" i="10"/>
  <c r="R47" i="10" s="1"/>
  <c r="Q46" i="10"/>
  <c r="R46" i="10" s="1"/>
  <c r="Q45" i="10"/>
  <c r="R45" i="10" s="1"/>
  <c r="Q44" i="10"/>
  <c r="R44" i="10" s="1"/>
  <c r="Q43" i="10"/>
  <c r="R43" i="10" s="1"/>
  <c r="Q42" i="10"/>
  <c r="R42" i="10" s="1"/>
  <c r="Q41" i="10"/>
  <c r="R41" i="10" s="1"/>
  <c r="Q40" i="10"/>
  <c r="R40" i="10" s="1"/>
  <c r="Q39" i="10"/>
  <c r="R39" i="10" s="1"/>
  <c r="Q38" i="10"/>
  <c r="R38" i="10" s="1"/>
  <c r="Q37" i="10"/>
  <c r="R37" i="10" s="1"/>
  <c r="Q36" i="10"/>
  <c r="R36" i="10" s="1"/>
  <c r="Q35" i="10"/>
  <c r="R35" i="10" s="1"/>
  <c r="Q34" i="10"/>
  <c r="R34" i="10" s="1"/>
  <c r="Q33" i="10"/>
  <c r="R33" i="10" s="1"/>
  <c r="Q32" i="10"/>
  <c r="R32" i="10" s="1"/>
  <c r="Q31" i="10"/>
  <c r="R31" i="10" s="1"/>
  <c r="Q30" i="10"/>
  <c r="R30" i="10" s="1"/>
  <c r="Q29" i="10"/>
  <c r="R29" i="10" s="1"/>
  <c r="Q28" i="10"/>
  <c r="R28" i="10" s="1"/>
  <c r="Q27" i="10"/>
  <c r="R27" i="10" s="1"/>
  <c r="Q26" i="10"/>
  <c r="R26" i="10" s="1"/>
  <c r="Q25" i="10"/>
  <c r="R25" i="10" s="1"/>
  <c r="Q24" i="10"/>
  <c r="R24" i="10" s="1"/>
  <c r="Q23" i="10"/>
  <c r="R23" i="10" s="1"/>
  <c r="Q22" i="10"/>
  <c r="R22" i="10" s="1"/>
  <c r="Q21" i="10"/>
  <c r="R21" i="10" s="1"/>
  <c r="Q20" i="10"/>
  <c r="R20" i="10" s="1"/>
  <c r="Q19" i="10"/>
  <c r="R19" i="10" s="1"/>
  <c r="Q18" i="10"/>
  <c r="R18" i="10" s="1"/>
  <c r="Q17" i="10"/>
  <c r="R17" i="10" s="1"/>
  <c r="Q16" i="10"/>
  <c r="R16" i="10" s="1"/>
  <c r="R15" i="10"/>
  <c r="R14" i="10"/>
  <c r="R13" i="10"/>
  <c r="Q12" i="10"/>
  <c r="R12" i="10" s="1"/>
  <c r="D5" i="10"/>
  <c r="B5" i="10"/>
  <c r="D4" i="10"/>
  <c r="B4" i="10"/>
  <c r="N3" i="10"/>
  <c r="N2" i="10"/>
  <c r="B7" i="7"/>
  <c r="P63" i="7"/>
  <c r="F21" i="5" s="1"/>
  <c r="O63" i="7"/>
  <c r="Q61" i="7"/>
  <c r="R61" i="7" s="1"/>
  <c r="Q60" i="7"/>
  <c r="R60" i="7" s="1"/>
  <c r="Q59" i="7"/>
  <c r="R59" i="7" s="1"/>
  <c r="Q58" i="7"/>
  <c r="R58" i="7" s="1"/>
  <c r="Q57" i="7"/>
  <c r="R57" i="7" s="1"/>
  <c r="Q56" i="7"/>
  <c r="R56" i="7" s="1"/>
  <c r="Q55" i="7"/>
  <c r="R55" i="7" s="1"/>
  <c r="Q54" i="7"/>
  <c r="R54" i="7" s="1"/>
  <c r="Q53" i="7"/>
  <c r="R53" i="7" s="1"/>
  <c r="Q52" i="7"/>
  <c r="R52" i="7" s="1"/>
  <c r="Q51" i="7"/>
  <c r="R51" i="7" s="1"/>
  <c r="Q50" i="7"/>
  <c r="R50" i="7" s="1"/>
  <c r="Q49" i="7"/>
  <c r="R49" i="7" s="1"/>
  <c r="Q48" i="7"/>
  <c r="R48" i="7" s="1"/>
  <c r="Q47" i="7"/>
  <c r="R47" i="7" s="1"/>
  <c r="Q46" i="7"/>
  <c r="R46" i="7" s="1"/>
  <c r="Q45" i="7"/>
  <c r="R45" i="7" s="1"/>
  <c r="Q44" i="7"/>
  <c r="R44" i="7" s="1"/>
  <c r="Q43" i="7"/>
  <c r="R43" i="7" s="1"/>
  <c r="Q42" i="7"/>
  <c r="R42" i="7" s="1"/>
  <c r="Q41" i="7"/>
  <c r="R41" i="7" s="1"/>
  <c r="Q40" i="7"/>
  <c r="R40" i="7" s="1"/>
  <c r="Q39" i="7"/>
  <c r="R39" i="7" s="1"/>
  <c r="Q38" i="7"/>
  <c r="R38" i="7" s="1"/>
  <c r="Q37" i="7"/>
  <c r="R37" i="7" s="1"/>
  <c r="Q36" i="7"/>
  <c r="R36" i="7" s="1"/>
  <c r="Q35" i="7"/>
  <c r="R35" i="7" s="1"/>
  <c r="Q34" i="7"/>
  <c r="R34" i="7" s="1"/>
  <c r="Q33" i="7"/>
  <c r="R33" i="7" s="1"/>
  <c r="Q32" i="7"/>
  <c r="R32" i="7" s="1"/>
  <c r="Q31" i="7"/>
  <c r="R31" i="7" s="1"/>
  <c r="Q30" i="7"/>
  <c r="R30" i="7" s="1"/>
  <c r="Q29" i="7"/>
  <c r="R29" i="7" s="1"/>
  <c r="Q28" i="7"/>
  <c r="R28" i="7" s="1"/>
  <c r="Q27" i="7"/>
  <c r="R27" i="7" s="1"/>
  <c r="Q26" i="7"/>
  <c r="R26" i="7" s="1"/>
  <c r="Q25" i="7"/>
  <c r="R25" i="7" s="1"/>
  <c r="Q24" i="7"/>
  <c r="R24" i="7" s="1"/>
  <c r="Q23" i="7"/>
  <c r="R23" i="7" s="1"/>
  <c r="Q22" i="7"/>
  <c r="R22" i="7" s="1"/>
  <c r="Q21" i="7"/>
  <c r="R21" i="7" s="1"/>
  <c r="Q20" i="7"/>
  <c r="R20" i="7" s="1"/>
  <c r="Q19" i="7"/>
  <c r="R19" i="7" s="1"/>
  <c r="Q18" i="7"/>
  <c r="R18" i="7" s="1"/>
  <c r="Q17" i="7"/>
  <c r="R17" i="7" s="1"/>
  <c r="Q16" i="7"/>
  <c r="R16" i="7" s="1"/>
  <c r="R15" i="7"/>
  <c r="R14" i="7"/>
  <c r="R13" i="7"/>
  <c r="Q12" i="7"/>
  <c r="R12" i="7" s="1"/>
  <c r="D5" i="7"/>
  <c r="B5" i="7"/>
  <c r="D4" i="7"/>
  <c r="B4" i="7"/>
  <c r="N3" i="7"/>
  <c r="N2" i="7"/>
  <c r="B7" i="9"/>
  <c r="P63" i="9"/>
  <c r="F20" i="5" s="1"/>
  <c r="O63" i="9"/>
  <c r="Q63" i="9" s="1"/>
  <c r="R63" i="9" s="1"/>
  <c r="Q61" i="9"/>
  <c r="R61" i="9" s="1"/>
  <c r="Q60" i="9"/>
  <c r="R60" i="9" s="1"/>
  <c r="Q59" i="9"/>
  <c r="R59" i="9" s="1"/>
  <c r="Q58" i="9"/>
  <c r="R58" i="9" s="1"/>
  <c r="Q57" i="9"/>
  <c r="R57" i="9" s="1"/>
  <c r="Q56" i="9"/>
  <c r="R56" i="9" s="1"/>
  <c r="Q55" i="9"/>
  <c r="R55" i="9" s="1"/>
  <c r="Q54" i="9"/>
  <c r="R54" i="9" s="1"/>
  <c r="Q53" i="9"/>
  <c r="R53" i="9" s="1"/>
  <c r="Q52" i="9"/>
  <c r="R52" i="9" s="1"/>
  <c r="Q51" i="9"/>
  <c r="R51" i="9" s="1"/>
  <c r="Q50" i="9"/>
  <c r="R50" i="9" s="1"/>
  <c r="Q49" i="9"/>
  <c r="R49" i="9" s="1"/>
  <c r="Q48" i="9"/>
  <c r="R48" i="9" s="1"/>
  <c r="Q47" i="9"/>
  <c r="R47" i="9" s="1"/>
  <c r="Q46" i="9"/>
  <c r="R46" i="9" s="1"/>
  <c r="Q45" i="9"/>
  <c r="R45" i="9" s="1"/>
  <c r="Q44" i="9"/>
  <c r="R44" i="9" s="1"/>
  <c r="Q43" i="9"/>
  <c r="R43" i="9" s="1"/>
  <c r="Q42" i="9"/>
  <c r="R42" i="9" s="1"/>
  <c r="Q41" i="9"/>
  <c r="R41" i="9" s="1"/>
  <c r="Q40" i="9"/>
  <c r="R40" i="9" s="1"/>
  <c r="Q39" i="9"/>
  <c r="R39" i="9" s="1"/>
  <c r="Q38" i="9"/>
  <c r="R38" i="9" s="1"/>
  <c r="Q37" i="9"/>
  <c r="R37" i="9" s="1"/>
  <c r="Q36" i="9"/>
  <c r="R36" i="9" s="1"/>
  <c r="Q35" i="9"/>
  <c r="R35" i="9" s="1"/>
  <c r="Q34" i="9"/>
  <c r="R34" i="9" s="1"/>
  <c r="Q33" i="9"/>
  <c r="R33" i="9" s="1"/>
  <c r="Q32" i="9"/>
  <c r="R32" i="9" s="1"/>
  <c r="Q31" i="9"/>
  <c r="R31" i="9" s="1"/>
  <c r="Q30" i="9"/>
  <c r="R30" i="9" s="1"/>
  <c r="Q29" i="9"/>
  <c r="R29" i="9" s="1"/>
  <c r="Q28" i="9"/>
  <c r="R28" i="9" s="1"/>
  <c r="Q27" i="9"/>
  <c r="R27" i="9" s="1"/>
  <c r="Q26" i="9"/>
  <c r="R26" i="9" s="1"/>
  <c r="Q25" i="9"/>
  <c r="R25" i="9" s="1"/>
  <c r="Q24" i="9"/>
  <c r="R24" i="9" s="1"/>
  <c r="Q23" i="9"/>
  <c r="R23" i="9" s="1"/>
  <c r="Q22" i="9"/>
  <c r="R22" i="9" s="1"/>
  <c r="Q21" i="9"/>
  <c r="R21" i="9" s="1"/>
  <c r="Q20" i="9"/>
  <c r="R20" i="9" s="1"/>
  <c r="Q19" i="9"/>
  <c r="R19" i="9" s="1"/>
  <c r="Q18" i="9"/>
  <c r="R18" i="9" s="1"/>
  <c r="Q17" i="9"/>
  <c r="R17" i="9" s="1"/>
  <c r="Q16" i="9"/>
  <c r="R16" i="9" s="1"/>
  <c r="Q12" i="9"/>
  <c r="R12" i="9" s="1"/>
  <c r="D5" i="9"/>
  <c r="B5" i="9"/>
  <c r="D4" i="9"/>
  <c r="B4" i="9"/>
  <c r="N3" i="9"/>
  <c r="N2" i="9"/>
  <c r="B7" i="8"/>
  <c r="P63" i="8"/>
  <c r="F19" i="5" s="1"/>
  <c r="O63" i="8"/>
  <c r="E19" i="5" s="1"/>
  <c r="Q61" i="8"/>
  <c r="R61" i="8" s="1"/>
  <c r="Q60" i="8"/>
  <c r="R60" i="8" s="1"/>
  <c r="Q59" i="8"/>
  <c r="R59" i="8" s="1"/>
  <c r="Q58" i="8"/>
  <c r="R58" i="8" s="1"/>
  <c r="Q57" i="8"/>
  <c r="R57" i="8" s="1"/>
  <c r="Q56" i="8"/>
  <c r="R56" i="8" s="1"/>
  <c r="Q55" i="8"/>
  <c r="R55" i="8" s="1"/>
  <c r="Q54" i="8"/>
  <c r="R54" i="8" s="1"/>
  <c r="Q53" i="8"/>
  <c r="R53" i="8" s="1"/>
  <c r="Q52" i="8"/>
  <c r="R52" i="8" s="1"/>
  <c r="Q51" i="8"/>
  <c r="R51" i="8" s="1"/>
  <c r="Q50" i="8"/>
  <c r="R50" i="8" s="1"/>
  <c r="Q49" i="8"/>
  <c r="R49" i="8" s="1"/>
  <c r="Q48" i="8"/>
  <c r="R48" i="8" s="1"/>
  <c r="Q47" i="8"/>
  <c r="R47" i="8" s="1"/>
  <c r="Q46" i="8"/>
  <c r="R46" i="8" s="1"/>
  <c r="Q45" i="8"/>
  <c r="R45" i="8" s="1"/>
  <c r="Q44" i="8"/>
  <c r="R44" i="8" s="1"/>
  <c r="Q43" i="8"/>
  <c r="R43" i="8" s="1"/>
  <c r="Q42" i="8"/>
  <c r="R42" i="8" s="1"/>
  <c r="Q41" i="8"/>
  <c r="R41" i="8" s="1"/>
  <c r="Q40" i="8"/>
  <c r="R40" i="8" s="1"/>
  <c r="Q39" i="8"/>
  <c r="R39" i="8" s="1"/>
  <c r="Q38" i="8"/>
  <c r="R38" i="8" s="1"/>
  <c r="Q37" i="8"/>
  <c r="R37" i="8" s="1"/>
  <c r="Q36" i="8"/>
  <c r="R36" i="8" s="1"/>
  <c r="Q35" i="8"/>
  <c r="R35" i="8" s="1"/>
  <c r="Q34" i="8"/>
  <c r="R34" i="8" s="1"/>
  <c r="Q33" i="8"/>
  <c r="R33" i="8" s="1"/>
  <c r="Q32" i="8"/>
  <c r="R32" i="8" s="1"/>
  <c r="Q31" i="8"/>
  <c r="R31" i="8" s="1"/>
  <c r="Q30" i="8"/>
  <c r="R30" i="8" s="1"/>
  <c r="Q29" i="8"/>
  <c r="R29" i="8" s="1"/>
  <c r="Q28" i="8"/>
  <c r="R28" i="8" s="1"/>
  <c r="Q27" i="8"/>
  <c r="R27" i="8" s="1"/>
  <c r="Q26" i="8"/>
  <c r="R26" i="8" s="1"/>
  <c r="Q25" i="8"/>
  <c r="R25" i="8" s="1"/>
  <c r="Q24" i="8"/>
  <c r="R24" i="8" s="1"/>
  <c r="Q23" i="8"/>
  <c r="R23" i="8" s="1"/>
  <c r="Q22" i="8"/>
  <c r="R22" i="8" s="1"/>
  <c r="Q21" i="8"/>
  <c r="R21" i="8" s="1"/>
  <c r="Q20" i="8"/>
  <c r="R20" i="8" s="1"/>
  <c r="Q19" i="8"/>
  <c r="R19" i="8" s="1"/>
  <c r="Q18" i="8"/>
  <c r="R18" i="8" s="1"/>
  <c r="Q17" i="8"/>
  <c r="R17" i="8" s="1"/>
  <c r="Q16" i="8"/>
  <c r="R16" i="8" s="1"/>
  <c r="R15" i="8"/>
  <c r="R14" i="8"/>
  <c r="R13" i="8"/>
  <c r="Q12" i="8"/>
  <c r="R12" i="8" s="1"/>
  <c r="D5" i="8"/>
  <c r="B5" i="8"/>
  <c r="D4" i="8"/>
  <c r="B4" i="8"/>
  <c r="N3" i="8"/>
  <c r="N2" i="8"/>
  <c r="B7" i="4"/>
  <c r="P63" i="4"/>
  <c r="F18" i="5" s="1"/>
  <c r="O63" i="4"/>
  <c r="Q61" i="4"/>
  <c r="R61" i="4" s="1"/>
  <c r="Q60" i="4"/>
  <c r="R60" i="4" s="1"/>
  <c r="Q59" i="4"/>
  <c r="R59" i="4" s="1"/>
  <c r="Q58" i="4"/>
  <c r="R58" i="4" s="1"/>
  <c r="Q57" i="4"/>
  <c r="R57" i="4" s="1"/>
  <c r="Q56" i="4"/>
  <c r="R56" i="4" s="1"/>
  <c r="Q55" i="4"/>
  <c r="R55" i="4" s="1"/>
  <c r="Q54" i="4"/>
  <c r="R54" i="4" s="1"/>
  <c r="Q53" i="4"/>
  <c r="R53" i="4" s="1"/>
  <c r="Q52" i="4"/>
  <c r="R52" i="4" s="1"/>
  <c r="Q51" i="4"/>
  <c r="R51" i="4" s="1"/>
  <c r="Q50" i="4"/>
  <c r="R50" i="4" s="1"/>
  <c r="Q49" i="4"/>
  <c r="R49" i="4" s="1"/>
  <c r="Q48" i="4"/>
  <c r="R48" i="4" s="1"/>
  <c r="Q47" i="4"/>
  <c r="R47" i="4" s="1"/>
  <c r="Q46" i="4"/>
  <c r="R46" i="4" s="1"/>
  <c r="Q45" i="4"/>
  <c r="R45" i="4" s="1"/>
  <c r="Q44" i="4"/>
  <c r="R44" i="4" s="1"/>
  <c r="Q43" i="4"/>
  <c r="R43" i="4" s="1"/>
  <c r="Q42" i="4"/>
  <c r="R42" i="4" s="1"/>
  <c r="Q41" i="4"/>
  <c r="R41" i="4" s="1"/>
  <c r="Q40" i="4"/>
  <c r="R40" i="4" s="1"/>
  <c r="Q39" i="4"/>
  <c r="R39" i="4" s="1"/>
  <c r="Q38" i="4"/>
  <c r="R38" i="4" s="1"/>
  <c r="Q37" i="4"/>
  <c r="R37" i="4" s="1"/>
  <c r="Q36" i="4"/>
  <c r="R36" i="4" s="1"/>
  <c r="Q35" i="4"/>
  <c r="R35" i="4" s="1"/>
  <c r="Q34" i="4"/>
  <c r="R34" i="4" s="1"/>
  <c r="Q33" i="4"/>
  <c r="R33" i="4" s="1"/>
  <c r="Q32" i="4"/>
  <c r="R32" i="4" s="1"/>
  <c r="Q31" i="4"/>
  <c r="R31" i="4" s="1"/>
  <c r="Q30" i="4"/>
  <c r="R30" i="4" s="1"/>
  <c r="Q29" i="4"/>
  <c r="R29" i="4" s="1"/>
  <c r="Q28" i="4"/>
  <c r="R28" i="4" s="1"/>
  <c r="Q27" i="4"/>
  <c r="R27" i="4" s="1"/>
  <c r="Q26" i="4"/>
  <c r="R26" i="4" s="1"/>
  <c r="Q25" i="4"/>
  <c r="R25" i="4" s="1"/>
  <c r="Q24" i="4"/>
  <c r="R24" i="4" s="1"/>
  <c r="Q23" i="4"/>
  <c r="R23" i="4" s="1"/>
  <c r="Q22" i="4"/>
  <c r="R22" i="4" s="1"/>
  <c r="Q21" i="4"/>
  <c r="R21" i="4" s="1"/>
  <c r="Q20" i="4"/>
  <c r="R20" i="4" s="1"/>
  <c r="Q19" i="4"/>
  <c r="R19" i="4" s="1"/>
  <c r="Q18" i="4"/>
  <c r="R18" i="4" s="1"/>
  <c r="Q17" i="4"/>
  <c r="R17" i="4" s="1"/>
  <c r="Q16" i="4"/>
  <c r="R16" i="4" s="1"/>
  <c r="R15" i="4"/>
  <c r="R14" i="4"/>
  <c r="R13" i="4"/>
  <c r="Q12" i="4"/>
  <c r="R12" i="4" s="1"/>
  <c r="D5" i="4"/>
  <c r="B5" i="4"/>
  <c r="D4" i="4"/>
  <c r="B4" i="4"/>
  <c r="N3" i="4"/>
  <c r="N2" i="4"/>
  <c r="B7" i="3"/>
  <c r="P63" i="3"/>
  <c r="F17" i="5" s="1"/>
  <c r="O63" i="3"/>
  <c r="Q61" i="3"/>
  <c r="R61" i="3" s="1"/>
  <c r="Q60" i="3"/>
  <c r="R60" i="3" s="1"/>
  <c r="Q59" i="3"/>
  <c r="R59" i="3" s="1"/>
  <c r="Q58" i="3"/>
  <c r="R58" i="3" s="1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R15" i="3"/>
  <c r="R14" i="3"/>
  <c r="R13" i="3"/>
  <c r="Q12" i="3"/>
  <c r="R12" i="3" s="1"/>
  <c r="D5" i="3"/>
  <c r="B5" i="3"/>
  <c r="D4" i="3"/>
  <c r="B4" i="3"/>
  <c r="N3" i="3"/>
  <c r="N2" i="3"/>
  <c r="Q15" i="2"/>
  <c r="Q14" i="2"/>
  <c r="B7" i="2"/>
  <c r="P63" i="2"/>
  <c r="F16" i="5" s="1"/>
  <c r="O63" i="2"/>
  <c r="E16" i="5" s="1"/>
  <c r="Q61" i="2"/>
  <c r="R61" i="2" s="1"/>
  <c r="Q60" i="2"/>
  <c r="R60" i="2" s="1"/>
  <c r="Q59" i="2"/>
  <c r="R59" i="2" s="1"/>
  <c r="Q58" i="2"/>
  <c r="R58" i="2" s="1"/>
  <c r="Q57" i="2"/>
  <c r="R57" i="2" s="1"/>
  <c r="Q56" i="2"/>
  <c r="R56" i="2" s="1"/>
  <c r="Q55" i="2"/>
  <c r="R55" i="2" s="1"/>
  <c r="Q54" i="2"/>
  <c r="R54" i="2" s="1"/>
  <c r="Q53" i="2"/>
  <c r="R53" i="2" s="1"/>
  <c r="Q52" i="2"/>
  <c r="R52" i="2" s="1"/>
  <c r="Q51" i="2"/>
  <c r="R51" i="2" s="1"/>
  <c r="Q50" i="2"/>
  <c r="R50" i="2" s="1"/>
  <c r="Q49" i="2"/>
  <c r="R49" i="2" s="1"/>
  <c r="Q48" i="2"/>
  <c r="R48" i="2" s="1"/>
  <c r="Q47" i="2"/>
  <c r="R47" i="2" s="1"/>
  <c r="Q46" i="2"/>
  <c r="R46" i="2" s="1"/>
  <c r="Q45" i="2"/>
  <c r="R45" i="2" s="1"/>
  <c r="Q44" i="2"/>
  <c r="R44" i="2" s="1"/>
  <c r="Q43" i="2"/>
  <c r="R43" i="2" s="1"/>
  <c r="Q42" i="2"/>
  <c r="R42" i="2" s="1"/>
  <c r="Q41" i="2"/>
  <c r="R41" i="2" s="1"/>
  <c r="Q40" i="2"/>
  <c r="R40" i="2" s="1"/>
  <c r="Q39" i="2"/>
  <c r="R39" i="2" s="1"/>
  <c r="Q38" i="2"/>
  <c r="R38" i="2" s="1"/>
  <c r="Q37" i="2"/>
  <c r="R37" i="2" s="1"/>
  <c r="Q36" i="2"/>
  <c r="R36" i="2" s="1"/>
  <c r="Q35" i="2"/>
  <c r="R35" i="2" s="1"/>
  <c r="Q34" i="2"/>
  <c r="R34" i="2" s="1"/>
  <c r="Q33" i="2"/>
  <c r="R33" i="2" s="1"/>
  <c r="Q32" i="2"/>
  <c r="R32" i="2" s="1"/>
  <c r="Q31" i="2"/>
  <c r="R31" i="2" s="1"/>
  <c r="Q30" i="2"/>
  <c r="R30" i="2" s="1"/>
  <c r="Q29" i="2"/>
  <c r="R29" i="2" s="1"/>
  <c r="Q28" i="2"/>
  <c r="R28" i="2" s="1"/>
  <c r="Q27" i="2"/>
  <c r="R27" i="2" s="1"/>
  <c r="Q26" i="2"/>
  <c r="R26" i="2" s="1"/>
  <c r="Q25" i="2"/>
  <c r="R25" i="2" s="1"/>
  <c r="Q24" i="2"/>
  <c r="R24" i="2" s="1"/>
  <c r="Q23" i="2"/>
  <c r="R23" i="2" s="1"/>
  <c r="Q22" i="2"/>
  <c r="R22" i="2" s="1"/>
  <c r="Q21" i="2"/>
  <c r="R21" i="2" s="1"/>
  <c r="Q20" i="2"/>
  <c r="R20" i="2" s="1"/>
  <c r="Q19" i="2"/>
  <c r="R19" i="2" s="1"/>
  <c r="Q18" i="2"/>
  <c r="R18" i="2" s="1"/>
  <c r="Q17" i="2"/>
  <c r="R17" i="2" s="1"/>
  <c r="Q16" i="2"/>
  <c r="R16" i="2" s="1"/>
  <c r="R15" i="2"/>
  <c r="R14" i="2"/>
  <c r="Q12" i="2"/>
  <c r="R12" i="2" s="1"/>
  <c r="D5" i="2"/>
  <c r="B5" i="2"/>
  <c r="D4" i="2"/>
  <c r="B4" i="2"/>
  <c r="N3" i="2"/>
  <c r="N2" i="2"/>
  <c r="N2" i="1"/>
  <c r="C24" i="5"/>
  <c r="C23" i="5"/>
  <c r="C22" i="5"/>
  <c r="C21" i="5"/>
  <c r="C20" i="5"/>
  <c r="C19" i="5"/>
  <c r="C18" i="5"/>
  <c r="C17" i="5"/>
  <c r="C16" i="5"/>
  <c r="C15" i="5"/>
  <c r="B4" i="5"/>
  <c r="B7" i="1"/>
  <c r="B2" i="12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2" i="1"/>
  <c r="N3" i="1"/>
  <c r="Q63" i="3" l="1"/>
  <c r="R63" i="3" s="1"/>
  <c r="Q63" i="6"/>
  <c r="R63" i="6" s="1"/>
  <c r="Q63" i="11"/>
  <c r="R63" i="11" s="1"/>
  <c r="E23" i="5"/>
  <c r="Q63" i="10"/>
  <c r="R63" i="10" s="1"/>
  <c r="Q63" i="7"/>
  <c r="R63" i="7" s="1"/>
  <c r="G20" i="5"/>
  <c r="H20" i="5" s="1"/>
  <c r="G17" i="5"/>
  <c r="E17" i="5"/>
  <c r="Q63" i="4"/>
  <c r="R63" i="4" s="1"/>
  <c r="E24" i="5"/>
  <c r="G24" i="5"/>
  <c r="G23" i="5"/>
  <c r="G22" i="5"/>
  <c r="E22" i="5"/>
  <c r="E21" i="5"/>
  <c r="Q63" i="8"/>
  <c r="E18" i="5"/>
  <c r="Q63" i="2"/>
  <c r="O63" i="1"/>
  <c r="E15" i="5" s="1"/>
  <c r="P63" i="1"/>
  <c r="F15" i="5" s="1"/>
  <c r="R60" i="1"/>
  <c r="R58" i="1"/>
  <c r="R56" i="1"/>
  <c r="R54" i="1"/>
  <c r="R52" i="1"/>
  <c r="R51" i="1"/>
  <c r="R50" i="1"/>
  <c r="R49" i="1"/>
  <c r="R48" i="1"/>
  <c r="R47" i="1"/>
  <c r="R46" i="1"/>
  <c r="R44" i="1"/>
  <c r="R43" i="1"/>
  <c r="R42" i="1"/>
  <c r="R41" i="1"/>
  <c r="R40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61" i="1"/>
  <c r="R59" i="1"/>
  <c r="R57" i="1"/>
  <c r="R55" i="1"/>
  <c r="R53" i="1"/>
  <c r="R45" i="1"/>
  <c r="R39" i="1"/>
  <c r="R20" i="1"/>
  <c r="G21" i="5" l="1"/>
  <c r="R63" i="2"/>
  <c r="G16" i="5"/>
  <c r="G18" i="5"/>
  <c r="H18" i="5" s="1"/>
  <c r="R63" i="8"/>
  <c r="G19" i="5"/>
  <c r="H19" i="5" s="1"/>
  <c r="F25" i="5"/>
  <c r="Q63" i="1"/>
  <c r="G15" i="5" s="1"/>
  <c r="H21" i="5"/>
  <c r="H24" i="5"/>
  <c r="H17" i="5"/>
  <c r="R19" i="1"/>
  <c r="R12" i="1"/>
  <c r="R18" i="1"/>
  <c r="R17" i="1"/>
  <c r="R16" i="1"/>
  <c r="H22" i="5" l="1"/>
  <c r="E25" i="5"/>
  <c r="H16" i="5"/>
  <c r="H23" i="5"/>
  <c r="R63" i="1"/>
  <c r="H15" i="5"/>
  <c r="G25" i="5" l="1"/>
  <c r="H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9E0AA4BF-3333-7240-B22C-7AF8EC297811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96C11671-3B42-F240-BCBC-573586AB6D97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40280EBF-3DB1-6542-8A54-0A67D2F34388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9A2F4364-AAD3-7F48-ACDB-ED2BF735344D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020CFE86-777B-0C49-9DF6-1642B0656FD3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B4D57CCB-993A-A847-A4A2-E83FD807755E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F2D33B5B-70C5-074D-AF98-59076FCA14E6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2EA82868-98E4-D049-8952-6B181515A988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EDE3B2A3-0D9C-EE4A-89F1-7B44C5C0650C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F1102440-0A9B-DF4B-96EC-DD49910944B8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BAC0B6AC-3391-3D49-B801-1CA3A3F0732F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2404BE53-D715-6943-8DFB-8CC002BBAB1B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5DC53671-6D4B-1D43-8388-F7A66884312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D854A28A-019A-914C-BE1F-F9ECE7B3FDF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D09CB15C-3EEA-5B41-8A29-2C02C9FF2B2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5AAB4F23-B35E-6A44-8994-50F3FACE64C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D3F48C8F-2959-144C-BE1C-AEB8B220B95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D563BB2C-317E-504C-80E3-D65DAF4D911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D75FACCF-05B4-7947-8843-4ACA99C6834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268139DE-6AA4-1F4F-BC6B-67D2E52E2EB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0D02DFB7-B8D3-D14E-9ECB-C18B4ABCFEB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EE1D7CA3-5AB6-3C45-A676-2EE285643DA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00977EC5-A390-4D40-87AD-EEDAD4B4857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E77E9F39-2907-2746-96C8-E4406BA9AB7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CD7A35BD-CCB9-C743-8C1D-C625DE524C9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705D1987-DDD5-074F-BDA9-105B7D52365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7F1BA046-D4AE-B14A-87DF-6E8F4EC419D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40B45263-22D3-274F-B303-D52C9C60920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A721B803-D1FA-B943-BB29-E2258EFF8C1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321FAD05-B4D8-ED41-9A1E-BF7B5554998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C679E7A4-F10F-A047-9E82-988F7150BC6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F5749CE6-D2D9-E645-B30A-8CFE9925822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FD6F6BBE-E88E-3640-BAAD-F78C9CFA709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F66A0678-C685-6347-9460-E59464CA65A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C6A8ED15-2CBA-6840-8848-C836F204A9C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6BBB83E0-70F8-2D4C-9DA5-28178FF02F2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F04AE989-90AE-9C4D-85DD-A52B4C758B9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E97B8C80-0D1A-6B46-AA93-7B4D067CED3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530C2D76-086F-7F40-B489-AE64F4741EC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A515AD54-17CE-034B-80CD-1A3B5E4D0D7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91C30AB9-D875-C649-9697-DB07C895730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C335574C-A421-CA4E-AF87-5FB40FA7201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AEB2845F-1F40-3B45-AD31-97FB6678E29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6CBF34E0-704D-F742-9B09-FB5ADDA9D08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1F7077B2-78B5-F044-B38D-E28C9A5CD24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00D3BFCC-9374-8849-9A1F-AE6035B91AA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366556C1-FADF-734D-8059-E0D1596E18B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D92E6EAA-92FF-0449-9CD4-79301FCD722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2AFEF30C-C56E-1E4E-8736-B78E107FD08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38FAE5CB-42EC-7B4C-A6B3-A41814D918F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09798097-DE38-414F-8658-2E5E5EF32A0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F1ABF08B-488F-1B42-B2BF-CB37C59D8BB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D2447116-57AE-A041-9391-7987A51DE54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48A87353-CF77-4A4A-A9BA-8F58EDE02F7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FEB02936-02D4-5C48-8AFA-2654E784A01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8F0C5B52-566E-7F4E-94C4-937480C29BB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A308C6D5-72D4-574E-818A-0DE39247BDC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CDC0228E-16D3-1246-81EB-2039E04016A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FA213862-50BD-B24A-9E0F-9470676E77E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ACC5BFDA-DE56-C74F-A918-43FFE614723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251C8FB3-FD1D-F74D-9C2A-38D94782C2B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00000000-0006-0000-0100-000033000000}">
      <text>
        <r>
          <rPr>
            <b/>
            <sz val="8"/>
            <color rgb="FF000000"/>
            <rFont val="Tahoma"/>
            <family val="2"/>
          </rPr>
          <t>Alleen het aantal vragen wat daadwerkelijk is ingevuld anders klopt de berekening niet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3D56121E-557B-2044-BC6C-2C15F728323B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F914B133-19F1-024F-ADAE-8C38AD90896D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81E4901E-5ABF-B44F-B29B-8512BE301C50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EF3859C4-4B49-144A-B051-B327638313F4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0B0B759B-0C34-4D4A-B204-0A403303298C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BA979431-4B8D-4647-BF1D-107FE198CA17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B5ED3C71-4136-F74F-A035-7808D45126A6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8B5DA032-07B4-7549-BF71-A373E8F440BA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78F33410-48B2-7A4D-A5FD-C66CC41E383D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03A4342D-FF00-7F49-8E44-9ADA3741437C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934A6C08-0F3D-1F48-BF77-4E0E1EEF37C5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B84CBBC8-2B1E-B149-96B4-1EC8EB285D9F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17E91F61-BD12-A44C-AD4E-330CB6656A8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0F129B89-F6D7-FA4D-A673-C6CB6CCC46E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9E3A67F5-8D84-8742-AEB4-4B2671C5C73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537C8AAC-0FEF-F647-807B-33A8F212334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65DF1969-B4FD-BD4C-959C-0F26718FC6E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77334211-7016-144C-BDA0-4CCE7FFBB8E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5F74A939-2338-0D40-9CC5-33917A22CB6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752E762A-E69A-4E42-8FDA-81F58BE987F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E9A2A941-35D7-E042-AF1F-5B01B0CEB09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5377FAB2-6B91-144E-980C-FBD66B491DC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72203E5E-7890-524F-A8CF-50C41C2C889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E111498C-FCBE-9C4F-9F5E-B3910986FB7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528D1F82-10DD-FE41-BB23-073E32002A4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06A5DEBD-931F-F142-AA0B-EBF0418A44B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A3078BE0-C4F2-5047-B390-0CBA20E5158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226329F5-0BDC-C14B-90D0-ED213E67CDC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58E9CFB7-2E8B-3945-A307-EE4EF196F6F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30419592-1F1B-5F4D-9F54-F17DE5B1841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0B1966A1-C206-5B4D-A9E9-01C8B189CAC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ADD308A6-087B-924C-A956-4238765DA15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3A5FE666-469F-1C43-B9A9-08B7C44F05A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379E9382-B1B2-F54B-BAA6-FAB23853F69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400446CF-45F9-214F-8C71-55BC1100424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101517BF-9DFE-204B-85EE-675FD6AF2FE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2E6AAFF0-2C5C-484B-BBCB-04C919A9E35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8AC8F57E-0E5D-7445-A2E3-92FF624B2DD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0D637175-5AAE-E74A-831E-7CFE8174C4C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6E060121-8DEA-874D-8D29-0CE3DD87210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52A871D4-BF62-C242-9A22-325C2874F37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DECFE942-7AE2-824E-9A70-41D8327E1F7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92D6BE3C-DDF8-6846-B2F8-2D6476A638E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80850D07-EE67-6547-A6A6-0F7EA51DD61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1CAF87E7-FE44-7D41-B421-0C10A48A974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14ACC3CB-A502-D44B-8C2A-8F2DB4D78E4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AB504881-BFDE-1146-813B-F92A18C52BE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199A3020-104A-2949-ACED-0CDCBB0EF71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77552B4F-3945-4345-A95E-8BC21B6D3E4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8214C813-6E48-3D45-AD3C-A9273EE023A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7233CBB9-A2DA-1A40-B192-49D4D61B2BC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3A83FF54-111B-C44B-8D6A-00E03575E74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873653FF-7E1C-C948-A87D-2C9792CFFF1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69A06077-01C5-1F40-9A71-B0F45EBE88F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11333A83-2A86-8C4F-B8B2-85ACDB54C40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E5CAA851-5360-004F-A5E3-BED84A59A66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659C7285-1D70-5E42-A236-86C244C02B0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5F484A0E-D5B7-8543-901D-7A09415F118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A27F06D5-3C0A-DD47-B890-97ABC891E72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34CBE7AD-8EF9-D347-9126-09DDBE03A5F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258A58CA-1174-4243-B1AE-537DA187D60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0E59D15B-436E-BE4B-AA71-A63C2F89E44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0B6DC6D0-D8E8-2A41-B15A-7B2B0C6374B3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D25" authorId="0" shapeId="0" xr:uid="{00000000-0006-0000-0B00-00000B000000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F127D4EF-C9D2-EE43-B2A6-42045E30145B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E4EF9298-9A12-6342-8900-C2B95254DC57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5DD54A60-9C49-1340-9852-95FBB815DC84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92CEAF2B-CA59-FE4A-980D-C76E714B09C4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B9BFF109-9A3F-F247-B1F0-7C71AAFC0941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159F4B4E-7B78-CC42-A1A9-A33A4D52BAD8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37759DCA-E0E3-2448-A874-02F10197AADD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9F4D19D8-7019-4748-86D8-1F5B761FF87E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01990C68-D8A1-5249-B950-354223589FD8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366B8897-E844-1248-9ABD-755E205339C1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67F5409B-83D2-794F-B977-BA4284F3C93D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31DBA778-AF9C-C849-801D-59A52E72A442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DAF37A56-D96B-B94F-B942-DF7B978781F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4058BF1C-D04F-7D45-A6C5-3FA3DB4E1E2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7D681B4B-A843-C94F-B631-2F97BCD8FA0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F4DE9A0B-E009-1F45-81C4-1BB4D4F6908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3C3B3BB4-FB95-5648-84D3-894C9ED1C59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4018B3AD-96DB-794C-A5D0-80EA4B7A83F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29C888B0-9A4D-D847-B07F-33ABDA5B8B0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E2BF58B0-26F1-B046-8B89-819D46D015A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98FF7AEC-58EE-C640-B65D-E825C8A7C41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14A09F71-DDED-AE4B-A9A6-E66C2C48E28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B3F03C21-4765-8549-BB4C-9EC9081BA66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021D3B12-3AAC-6B48-9E19-0C7DB0EF0F9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588E1252-99A0-9D4D-85D4-030E37FBFBD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E69DAC05-511F-ED49-93FE-80D1842FA1C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FF73D8DE-3A4E-874A-A68C-8B28AA51BDA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6C846D41-8820-5A44-917C-3898B2EEBA4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CEA4B3E7-2541-AA4B-AC42-0DF87431A0F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763F73E2-D546-EF4C-A8B1-82EB49FB315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FD0C39B4-13BF-4540-85AC-1C8B6ED1F2A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779169B5-8263-FD49-BD66-144FF46284A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CF1FF436-9683-6E4F-BA0F-8606F19F964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5B950055-91B4-724A-BECA-D206D7DBE58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FEEBB105-D8DF-7C42-B35E-28B3DBF27FD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23D29B53-BA41-1743-8953-6376126C6A4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9CCBF77F-821F-3643-931E-202096E6659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D6FD344C-A1A1-3241-B09C-11A593E91A4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42AD34C4-5003-7F42-9A68-9EE4971DE11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CE36DDBE-1ABC-DB40-B727-1D928930B8E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59AC0256-29B7-D144-848B-19F82EB925E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3B9B86F1-D82E-A84A-94C6-3F9B389CC34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5BF42288-F438-2848-AF6D-FA16A7E115C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29A68D12-7C2E-D647-BEA8-BE58839323D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080AFDC1-5CE8-6548-86BF-E36CDBD94F3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0CBE765B-6D4D-7140-9207-3947BC681E1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4AB33A87-7441-3C47-97BB-CF7B171149B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DF544D8C-1B00-B740-8C61-32A6885181A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30D7A017-E6E4-B242-A6A5-35BDE2E4688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E50406FB-84B4-D447-90D3-A7CE5161897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997ADC02-5A66-C443-AFE0-04F3867FBEC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7C33922C-98F0-9F44-B68B-1839EE90BD2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3204D321-F4D3-3947-8D1C-4CCF3771DB8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18A52AAC-4B61-4842-B56F-9D94496F98E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3CE0A9EA-BE76-CE4A-B5F7-F19E88D4474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C5332B3E-2D0B-BD43-BDD3-7B612D08287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50B52227-51B7-4247-AD7F-0F757014392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EFD3FD56-A7F8-7643-BE66-F3A03D11779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294551B2-3D94-1C47-832A-1CCEBF5B643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A2DDAF5A-0B09-F64E-A1E1-E2EAC5404D4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31B68850-71D5-A24B-B7D7-41C821BB811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D844C025-EACC-A440-AA02-4BF538F9F39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838D4CB8-303E-2940-940E-C1C22A0D0F9D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66C25AD7-4BDF-7045-9480-3E30BB82D258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58837CB3-A1DF-0F40-ADF6-9E2FA5D8CE78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50AEF1E6-E662-5A43-BE23-2C7AFC704CF5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A43091F4-A91F-7A4F-AF32-347D131E6D17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5D87F48F-9C7F-604A-9D2F-87AD57E13B9F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5427CBE5-ACC7-694B-8DAB-65C3F024DA87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E5A9F59B-11EA-E94D-914A-C07020CE8CF5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91C15E4F-5C1E-E14C-A1F2-CAC3FCB630C7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B1B99F8D-8115-A94F-8A50-EA23BB063466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AFAA175D-517F-1447-9A2F-5FCC9D385941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2A65AAC8-389F-8A40-81BE-14F5F2E04B8F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18066116-6135-544C-892B-B6BEF8115E2B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CF7D7EDE-CBD1-1641-8E07-701604FADFB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DF4CCEF6-22B8-0849-9231-9E7073AF7BA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5A174F42-FE15-4346-B703-322693F8007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24C67F85-2194-384F-991D-CE700873BEC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EC0C50C5-0C61-D146-BF77-1A6DB19A104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9C5CBEC8-DA16-8C46-BF0C-71D88B6C05F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E2B1283E-C72C-7940-A3FC-851F4D81C32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555A2782-4865-7144-839A-F50F81E5456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0755B678-B71E-BB4D-93EB-F6C96E2AAEB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EAE3F9A2-CB41-254E-84F7-2CCFD8F8D44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9ED93C29-46B5-6841-AE31-D30368AC92A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76B3C654-9A10-5A4D-ADB6-ECFAA79D52F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B07265F1-32EE-C547-97E1-2FEB357E2FA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364E398B-38CC-0649-82E6-BD913F8AFE9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4B39B81F-B82F-2B47-8F7E-6F44BB217E5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B4AB1EDB-3987-AA41-AFCC-18EF6150F42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358F06F8-53C4-FF4A-A257-FB47B4A79E5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77A0D1B8-BB9F-7F41-9172-C63F107484F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0386E1D7-7772-A84D-BA42-1DC3ADC76C8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3C8F353E-40F8-CD4D-8924-47B6E5940B4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B760F165-B630-A148-A56E-8BDAF73FE38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B1D0A459-B064-A249-B1CE-1B354F6D68D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CC5DC76C-E3E8-F34E-940D-1AA5448DA1B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19767D56-5DE7-2649-9281-C53A604715C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F4CE1DDC-6F24-8F45-A164-256F5C093CE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03DA911F-0E7E-164D-8678-C6B221DB8F0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8FAAE77E-B470-5740-AA1B-7EDE9AA2C2A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7CB47AB7-615C-F54F-903D-46A8C23343D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5427594D-A80A-DE47-87AB-9FA2EBE3591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2AF2E100-EC99-5A49-8A57-E16F3ABC99C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33BE2719-C020-2140-BE37-129516ED0D8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0770220F-E17A-4344-AE3A-BFFF89F4C5D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0C5BE6AF-4C76-A643-A5AE-CCCA6249FDB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B03DBD4E-76EB-C248-B4C3-8AEA982E1C0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F9A129F1-2004-4A4F-91E5-C603DA924BC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70BB41AB-D1F6-D448-B504-910BF0FF7C0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0AE6C40B-D18A-1A46-94A9-21BA3211754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ACDDC76D-FA31-9243-BB3A-760EEFC93F7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B9FF99FF-E416-6E4F-833C-54AED28B487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4B312AA6-54C6-2649-9E8B-94B4FF2AC04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FFB8E999-0E63-844C-867D-D7E0FD36F73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86850730-192E-1044-AA81-4E2A8870D08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B9CB9428-736C-5849-A97E-687BFC34CA3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CCA0745F-F828-D64D-BC2E-AE9511A2270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7816FFEB-816A-3A46-9253-8537CBEEE17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6474AF78-F712-B54D-BB5C-57C0AB1E699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90313135-26B9-1347-AB73-92BA9EEA48D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648A0C1A-423E-004D-95FF-31AF95730D1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4AE3684A-F636-D841-9D5D-8828374F2EA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F52234F4-4A4A-6D43-B24D-A9D6654A10B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053148F1-E14E-7841-8EE1-774368AEC0B9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745E6115-E341-A743-98E9-EDA0E477DA7B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565DD9F3-105D-F045-B61E-7199311BDA79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A3DC276C-06C1-4D47-827F-DCD8126AC83A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654BF673-28BD-104A-84C8-CC12535AB86B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48503977-4131-C54C-B911-151A6F28F5D8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A7464036-B566-A74A-ACD5-E06A5AA27455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CA826B84-A0A9-AF43-AD8D-9F06422C62C3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BCEA25B9-1FF6-2240-B201-BACA6DB4983C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4CA60421-1C16-FE48-8F26-2829309BF972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AC74D795-C620-0049-9891-F1093CA6015E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A649D0EA-EF3B-0747-B74F-671ED6504EC1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CF27D0D1-685B-2F43-8300-EE6EEE3E8305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6F62E546-2DEB-4748-B0D0-A1440ADBB9D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F1766CA2-B0FE-E34E-B083-D28281976AB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3757B2E6-B4C3-6442-AA19-3FE591D1DAF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D010EC34-AA3D-0C4F-A506-83D864C6F58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306E8A56-40AC-C142-9308-9E18B11AEBE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80BA2225-8A4E-2F4A-B23A-59FD57F5169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C72B5DE9-B6AF-8F4F-871C-BC1DF0F2CC2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7499AF7B-1DD3-384F-A16E-1DA3E884CC0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36A8E1D1-8726-9642-8948-553424D1D9B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7ADC8A39-2F72-9648-81D9-4D3B9A56989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3FFBD9A7-8123-D845-84BB-70C1EE6C1FB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98292004-C498-C149-B762-83D366171D0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5752651B-8922-5B41-B795-E366A439730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AFDA2FF5-C14F-424F-8954-944619647CF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C302191E-510B-CF4E-BC27-241D7589120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360844BA-3D61-A846-805D-2F2609CB041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9513D35A-4704-5943-80C6-763ABE46E45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6BC9492F-2A45-3B46-B018-CF10E5B027F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09BC6EE2-0DA5-5246-A9D7-80CF621B530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7E216F03-D779-F545-A186-2E5C6F98D91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79D85574-3143-1B40-893A-6EA36D2927C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2D37C108-0EB9-1742-8E77-F91E8920839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6326D526-20E5-3147-90C9-FAC72E917AB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0F6938FA-21CF-D44E-BBBD-87D04F76DAD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BA199917-6112-8146-A7CE-4B669AACAC5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0894DD1E-37C9-B443-8495-D35FCCAF5FF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79469A15-918B-3544-B07E-7DA518C7E3C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41CE9B2B-D8DB-B646-BA54-809A51468CA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50A1254B-8280-C847-A27B-D920442283C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7AD97B13-1A0C-2D44-A924-384D9B627B1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5FD9A9F7-DA1F-1748-AAB0-1FD5FB9FB81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189A9F7D-2EAE-CC4C-A7FB-5B662261E23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75CA0D53-D92C-3F4F-9011-192E6DDFC73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90894627-DDA8-0F48-8BF4-369AB632D5F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3361EFEE-D3D0-8145-91CA-CAF32DE0AC1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358CD907-9199-6442-81C7-9473376FE3D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7C6B1B96-63DC-304F-918C-AAFC320CA3E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B6D0D291-19DE-EA4F-9A48-D3A67E2B0D8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19472087-5AE2-5240-87E6-A106E251863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ADC7A875-6533-E04E-B337-BFFD9C7CAE5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3F4F715B-894A-C741-A7E3-12D83CC52BD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EADEECCF-5F24-564C-BF7F-32F728292E1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D288F7BB-0DB3-6249-916A-F30D127C340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E2C6BB0B-5FF9-D64D-BF12-B4640702AA3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FFDFB986-54EE-BE44-9D78-70E9DBAC4A1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D0E50DB4-7999-F74A-8670-4D59B138238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962A222D-8C63-5849-82E6-0EFC49D840A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D6061F81-DCEB-DB47-9962-B079A6BF129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79AFF80D-E231-644D-8594-A46CF940E6E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82ABF449-20F8-F44A-9063-672B4C8C914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FE2F6D57-863C-BF42-AC28-741798EF5092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37E47239-8C56-6B40-8086-3F59A7AE8165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EBD6C23F-9371-594C-8D02-031EECBA148D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62B31912-0060-3847-824C-218D0617704E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58DE6780-082B-754A-89E3-DC744C1F584E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D7B486D9-0BF5-FA40-AB3B-F8A637C07716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8650473A-DA9F-8743-BD4A-D22CDC9B178A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39AA7339-0B2F-BE40-A227-893BA8BDD984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D968E14E-DBB7-9F49-B403-4D24832E3F15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84C603EA-5459-9F4A-A91A-1E30F949AB9E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45C66DE1-DFD4-FB46-BDB1-2E66291EED88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2AD634EC-F441-0E44-803A-77DF56D9C1A4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8C7EE325-676F-724C-9CCF-B9E18F3ED6BF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89420096-3353-2B4B-9276-5EA07377429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1C8BF730-88B6-4447-A340-EE227EF37DA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4D5A81B2-F693-1640-87C6-D83A6E44E18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C16E2D05-C0F4-894A-9254-7C589E6C2A6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7A6D5DCE-7D87-3B4C-9065-EB9C1184C19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A3D51FB2-9958-7E49-AB6D-0EB64377C37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599B82FB-B17F-3B42-A2B9-0A56152BA63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81851435-45F8-754F-9AD2-03C276349B7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D6D815E1-B2F9-6545-BA56-B26C0672F9D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1DD38E47-FDE8-ED4A-A328-21C6A8FDF42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84843B39-7847-C847-9898-70439B3FCF6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F7A956B8-1B17-EC44-8F85-6C3EFF95680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DF7C9122-E530-6640-8657-FAB257AC043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3677F499-78D4-5E44-BBE9-7B89A3D680F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9F03253D-0801-1A49-91F8-770E98170F1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25F47B61-EE2B-594D-88D6-36C32491688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921E455A-1D5A-EF43-B503-43992E85547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4720D3AE-1F73-3340-B456-5B94BD8A2C5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65D25F6A-6BA1-1A45-A8A3-F24DB40DC16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FE7A386C-2D07-334C-B3FC-5F86E9278F6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F487B8C9-46F1-C543-B82E-277C533C473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E4164FEE-7CC4-7740-9890-F8856C6C6D2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76F209F1-9F2F-7F44-9005-1A2EEA860A2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A01DF7A7-07BD-9642-8938-F47B7371969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2176CC9A-22F0-864C-B3BD-71D54ECF0DF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3E03FC60-3D72-6640-A7BD-F126776A4AA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2843F3F7-6DAE-D34A-B616-AB2701D5C19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81668F5B-31A4-B542-817C-C645A5A2425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D9607CEC-93E6-8E41-BA0F-7B9F4FA541C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A07CDE71-6EE4-474A-B2DD-D0B7478210C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61B8735C-5C6F-D846-BF01-79EBA3F7129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B8745018-6BD4-D34D-97FC-F83EB8154E2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D1D843AF-E651-0C4C-8977-0895F75E556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69072874-1853-7B4D-9D90-E6571B0176C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FB4E2778-E99E-AD45-8311-F4A83F76AC3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9648C585-E736-4849-9C28-788073AB363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BE4E9C23-96E5-E646-BEB9-4602B59D644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B193B28A-80B7-3A40-8044-247E388A1EE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C72A965F-E4D7-D94C-A226-1915113931A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E5E03F8C-BC83-A342-9DA5-89D07294766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B2274F11-5D7D-2D46-A79E-C456717CB7F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4B026003-3FBF-F347-8984-EAC36D15E1D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3B1BCF92-6996-F548-9C8C-B2A602E6AE1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0ABBCF4E-0DEC-A645-BA5D-71DBB195615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40BB1A2F-ED9D-4E41-A097-A4E1A2708F0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1296B961-A92C-114A-96DC-3033F3E0584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9F95FEC7-8A02-5944-9B29-5A1C3C33129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5F8722A3-037E-8B43-9CAD-2B926F24E0A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5ADA2788-A40B-FB45-A43E-0923FD1E049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838C4B9C-1F4E-1748-89D0-D78AA7306E2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C7417C78-7312-DC4E-95D3-BCEACB725180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C106E591-9605-6946-8C17-07DD84D6D3EB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AC9A1DAD-6EF9-3B43-BE7B-E7F147DD8893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208AC7BA-333E-5A49-8C59-E0C32543D413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C95170CF-51A1-1243-A091-B0EF2A47F826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DC557481-D997-4E4E-99C8-12A4B94D2761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FCB1AD3A-C8C5-1D4E-84BA-9FCD75F494CD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4C765AC9-A2F1-A045-BF91-2530CDF29810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9D27AB97-478E-F346-9038-90E8E39FA4AB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41306917-15D5-1646-A266-2A417E3833F9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EFDC40B7-02B3-2E4B-A80D-047DA0864554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0F48D549-61E3-3D45-B145-508026D76B66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CB231929-F90C-8043-8564-426C3D74071E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C63D2FD9-7F0C-6A46-9812-20DE2F26D8F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313900CE-B47F-D748-92F2-5E28B10F890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2EA13924-D12F-A146-8975-A657CB8182E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E62C9161-7CD0-D741-9647-E23374ABCF0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CE6F66A9-66D1-0D49-A250-49AF0B87C66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6E8CDC12-A561-C049-B6FF-0B1E00042C1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C33C8141-BA35-444D-9E68-0E1ABCC5C4E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BEA8C4BB-144B-DD48-91EA-5DAC796AFA9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14AEEE04-0DFD-CA43-BDA8-0812266BABF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6CB4B96A-EDA1-164C-A498-3AFEC240C77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C6EA0FB3-4669-CF4E-AB4D-B0477EE48D6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A41F1771-18AE-734B-B7FD-18F460B2AE7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10624109-38F4-EA44-BC71-3F4ECC8FE6F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A9AAFF22-8523-AF4B-AE29-6A6719DF820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BE6187A1-CEDD-FB4E-B447-58FB9F81306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B6A4D912-E9BE-A940-A0C3-EA3991EE475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6C93FD05-B9B0-3443-A6C7-703BD605605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46EA2F70-8133-004D-9924-C145BD5EB96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E2B2738A-3B45-9D45-8565-FC0986C8BFB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95530DB4-C878-044D-97E2-035BBD8A5F0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9E6349C1-F271-4445-ACFC-6EF1B073917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8C2418D2-82FE-B54D-89B4-E471EE169E6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E16E48BF-645A-3641-8104-25EBD66BCFD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5630B761-2B8B-0548-9185-FE5084E6756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59884CF0-3F92-7F42-9F55-43C6B08D43B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426BB47F-DA01-A749-9581-091627AFE58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BD7DB5CE-4A20-9244-8DB0-D26AD810F28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21B5B9E2-E28A-DD46-9F5F-A20AFA1FC45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AFF77935-1D03-AF49-A213-02F7060A520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4AD07A1C-A6C0-F943-95D5-D22CC1877B3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E782099F-DD37-4B49-91E4-729FB13A63F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E4C662D3-A0E0-F642-9561-14FB57F9169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4E28438E-D860-C84C-8E59-E617E768D25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530912ED-3A3F-0845-9C76-FACD69DB084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A32CF636-0B27-3641-9AC4-9AEFCCEEE51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AE55F238-68E8-4849-8A3F-E4730E6D353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833CE8C2-102A-3940-851D-823E644178A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38FE41EA-B0CA-F346-AA4E-1C2D808EF45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B6F21AB0-E191-6849-BFD8-CBDBE8FF9DF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B85EEE31-5602-D046-A74A-73381222A91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ACB6618E-66A5-AF44-BCF5-17E2878EB4F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56AD1BD3-47D4-984A-B7E1-6314C65068E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13A4FFD5-7077-6745-A4C3-335559E856F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27D7E53D-1609-CB4A-859E-33FAA2F658D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269F0233-78C5-C34E-B64B-E53E73188A8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90E0DDD9-836F-A245-A2A4-4AD09616C1F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BF1F351B-54ED-E245-943E-D5576A32F85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AA97D2CA-B17E-AC43-9E4B-64F4D255D10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935582C3-A816-2347-9A20-F726E3EB739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365D88DA-2610-FC4E-96CD-D2D860A241D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F3CBF46F-89F2-AC44-986E-E358B1782C75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28FBCBBB-098E-7248-8B8D-6B623C9C0043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3B3C118B-96AD-784F-8FD3-6891AC9D5A22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5D20D881-8FA7-D341-819D-6A693813092F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DAB890DB-E104-8440-A71D-151764BC9B49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F1BED7AD-264B-774F-A4B3-B666889438E6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3AB98219-0345-6E44-9812-EBF89E90AF24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CCAE2E06-14F7-A14B-967B-396587893B5D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58080182-BEAD-B14B-9D6C-F0514659B31C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1E255BFC-8279-514F-A037-68268934580E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295FEA8A-2FFE-EB4F-9880-A5FF480AD2D8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C04CCE96-6C17-2846-A983-A022672FB205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AF0B7F8F-DDAA-3947-882B-66CA4EE3B5E4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974B1436-0C4F-AA46-B726-2446D3C6174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5095FF78-342F-9145-95F9-2B78CA8A7C2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6F22194E-7B91-5340-A3E4-C0D4ED5D919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64AB17C5-CC37-7C4F-B62C-E1F2D7B200F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43E745FF-DC9F-C84C-B109-283BC8435ED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B27F6043-E05F-7B48-9E08-C382C96A640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3A6A76A9-8E4A-034D-BC06-63D3ACBB5DB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BFF6AEBF-3A79-4145-8D7D-3BA5B38AC19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0DA5E50A-FB50-9D40-9F0E-670194C7566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EF713026-3949-0044-B945-F31A9518A78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C2D6EF36-6C72-9544-B2DC-8910AB86A64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C01E8F3F-761F-6042-9C21-6FB21F15BBF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7027EB51-C270-8E4F-8969-52BA9B3C181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FE71CCF1-2D09-D543-A5D2-B8C81423D8A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7E60E13E-3B22-A342-BEF9-5406755DA95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ED21DE85-8DE4-EE44-B070-7BC306C4844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33027A50-6076-5B4F-94FC-80682AB2614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6126AAC3-00DE-3C4E-BB73-5D5D307D48E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46157848-55FC-5B4E-868C-9E7045103E2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D71847F5-A36D-0E4D-B620-7FD0E434A53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87BE6F9D-C5DD-664E-8DE4-11BC76F8CCE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9AABF420-FEF5-CC49-BCBD-3ADBF0DB0F1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B70A8BDF-62AA-F247-AB37-458CBD0C384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2F2E5F65-1D16-6F48-8F84-67897FAF8D2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5D6D623E-08D7-D74C-BA91-5D65351F92B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D0862274-8933-714E-89D9-2BA65CC8DEE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55640F75-A2C8-FD42-A7C6-7137FE805F5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FC784074-E2FD-8C43-B6CE-A30EE09ADAF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12E96528-359C-D64D-8089-6C414D5E623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0576AA90-6671-0549-91E0-74C580F0977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A109AF08-0D3B-FD4C-8B3C-7969C327DCD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4B0728D3-D8F7-5F4A-870E-558256C51A4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2160E6A3-33FD-2648-83C4-D3E4AEB4563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8F7C9437-6696-1042-A09A-509F1A5AC45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22CAF4C7-770C-0842-B5D4-9C68DFD4410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EB6BE5EB-22F9-1D4E-A552-D297972268A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35DDDB44-9665-6242-A51C-25CA943F507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6E45FC6D-190C-774C-B748-8595E83CBFD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11FA9135-5DC9-B045-B51C-9F1EE09C988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0B32A73B-CA7C-764E-B20B-6F4999E57C8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77A5777E-F079-FD43-A325-80287C62BB3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B9747EC8-0A6B-6C4A-B29F-8407A67AE7F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16007984-1054-984B-ADD5-15919F91355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56B7915E-6655-384B-B40A-25D8FA2E753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BE82E7AB-683F-1D47-A95F-D6F5C58C8F6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8C8B8859-ACF6-CA41-9E13-525FBCD9418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36781363-89E5-FF4E-969B-DA23672AD9F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2AED1B5C-A62E-3247-921E-B127343B33D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A487867C-1EDB-4745-8114-EED505DF41E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63CE31C7-0E4D-6048-AD69-960805F141A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B3DCF5D8-449F-4349-85BC-9A176C16FD80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8A4F8E2F-16E0-634C-85BC-E2527E7225A1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B709D1E2-C9C8-0B44-9738-2688331567E8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71ACF3AE-73DE-994D-B003-8F9049A4EC85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863232F0-FB87-FA46-B11A-9859EBCF9D9E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1D3C790E-DC15-2542-903B-7ACE3BEDAA61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6D8D4256-5F8D-6141-8004-04D3052F91C3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C0815DB2-02AA-8545-869B-D985046BB958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C81A1206-DC0A-D944-816B-2E5BAF62A916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941EC1A1-4391-9D42-8B47-383ED04BC025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CD95B891-7262-F747-9713-3E089E46EAD4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5F8BA454-90F7-434C-9A38-A5270963C372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703AFF9F-293C-3242-9359-896AB6716053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DEC1D3E2-8607-9441-BEFA-A514CAFAD23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DE1D0DBC-08C9-924D-8497-F43E68CF493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5D79C8D6-F736-0148-B584-9172F16F14C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244DB5F4-72BE-044B-9C94-39238D92EE1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F04CFAA1-BF40-3344-84A5-0039E6CCEEE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156FD3C6-0A50-244A-9A8F-8F4011EE957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0B9601B2-D397-4A42-BA96-356EE073EBA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FD826BC4-1686-B340-932B-5418FB57BEA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AE1D8813-0AF4-1E4B-8B9E-20A946028CC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64E16147-F3FC-7943-94F7-C13B00DF141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68896989-BA06-9448-8B4D-0BD9AF8B877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D6A4CABF-810A-8B42-A717-CB8BA7C8575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D5D75E72-665D-494D-B4FC-0DF8A4BDF56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CE023E84-4C49-944E-BACF-BF74325E141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C3C296A6-67F8-7448-BF1D-8758BE5A378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35BA9D5B-6BD7-414B-B8A4-8F5465B1464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4B24F57C-3B1F-5C44-9A00-6E40611FAF3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DEADD827-1142-6A4D-AD6E-F72AF0B2FD2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F38E7B1F-192D-504D-8339-A33CFAD5456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9A1D0302-D487-7546-9614-BDF692EA346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B54EF475-BF28-2340-849E-DF072A3FE12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383D4E59-C779-3744-B2A3-EDE0A3A83C4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CC1FFA73-5E5A-C441-B305-5FACFBDEA85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83F29043-B5CC-A748-9BFC-BBF45BC19DA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B3179CA2-F397-A147-946E-3F26DAD0F24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ABE27BE4-40CA-1B41-A335-5EA2E273EAD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A438E94F-AA99-F64B-898B-A692CD6BB13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37920C17-D442-ED4E-AB9A-F28635F9431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974B2C3C-B81B-DA4E-80B3-18F1A68B681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3BACC5AA-383C-4945-BFB3-3DC0380E4CE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375E2446-FEE0-074E-8B88-48BDD46059C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8DD0CAEA-CC0E-F34D-976E-445FE79986A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49BC95A2-0FA3-B84B-9F60-A333E3180C2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9C39F4E9-B8CE-6944-973F-AE742B811D93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C06CC318-F649-DD42-B3BA-FCE4F50FD9F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355B5D5D-1EE6-A943-B0AF-83E897D3F7B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9836FB67-87DA-4D48-BA5F-5601FA4972F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5784E7A5-F339-5D44-B253-0E20D70C4A5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B1630DDB-F4CA-0B49-976F-78E340F809D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DD079E06-02B2-D549-A280-B5F1BA48F67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8F87D2F3-8462-4547-9D7F-FBBA6DE18A9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BF0D3876-38F5-DB4B-8B68-BF951E9B76B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1291E4FC-01CC-184F-81FE-065F791FA31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7B17E2D2-1266-334E-BFC3-6CB2C789CC7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E4C264A0-C61D-B24C-99E0-D5DD0B7ADA2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11A94B3F-5409-8B43-B1B1-D1DF9D5FD5F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0B5C9BF4-BAA3-D742-B444-DCDCB3EFCE5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59D2B631-1AD2-6B48-B659-FB51C031834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57A9CAF9-4D78-C140-911C-6A51D4D216B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27718AC6-9CC2-DA4C-A65A-C197AA163A3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A0BDDB85-28C4-D948-8F78-D57D5603BBDF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Vriendts</author>
  </authors>
  <commentList>
    <comment ref="B11" authorId="0" shapeId="0" xr:uid="{A88AD2FF-F3DE-E44F-B596-38A135F5C621}">
      <text>
        <r>
          <rPr>
            <b/>
            <sz val="10"/>
            <color rgb="FF000000"/>
            <rFont val="Tahoma"/>
            <family val="2"/>
          </rPr>
          <t>Question number initial 50 can be increased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1" authorId="0" shapeId="0" xr:uid="{BB5F2C2C-DF28-8844-AEE4-266ABA72D5C6}">
      <text>
        <r>
          <rPr>
            <b/>
            <sz val="10"/>
            <color rgb="FF000000"/>
            <rFont val="Tahoma"/>
            <family val="2"/>
          </rPr>
          <t>Short question or Audit point of intrest</t>
        </r>
      </text>
    </comment>
    <comment ref="D11" authorId="0" shapeId="0" xr:uid="{F9D6E5AE-19BE-0C4F-83AF-AAC98EA72218}">
      <text>
        <r>
          <rPr>
            <b/>
            <sz val="10"/>
            <color rgb="FF000000"/>
            <rFont val="Tahoma"/>
            <family val="2"/>
          </rPr>
          <t>Date when the interview took place</t>
        </r>
      </text>
    </comment>
    <comment ref="E11" authorId="0" shapeId="0" xr:uid="{5058043B-79AE-014F-AC24-EB26D74BD415}">
      <text>
        <r>
          <rPr>
            <b/>
            <sz val="10"/>
            <color rgb="FF000000"/>
            <rFont val="Tahoma"/>
            <family val="2"/>
          </rPr>
          <t>Person to whom the question or Audit point of intrest is asked</t>
        </r>
      </text>
    </comment>
    <comment ref="F11" authorId="0" shapeId="0" xr:uid="{A0077393-5FF4-3C43-A5A1-AC5C144ADCB8}">
      <text>
        <r>
          <rPr>
            <b/>
            <sz val="10"/>
            <color rgb="FF000000"/>
            <rFont val="Tahoma"/>
            <family val="2"/>
          </rPr>
          <t>This is the answer of the Customers staff member who is interviewed</t>
        </r>
      </text>
    </comment>
    <comment ref="H11" authorId="0" shapeId="0" xr:uid="{2AE96A47-6CD4-464E-ADD8-BDD1510ECE91}">
      <text>
        <r>
          <rPr>
            <b/>
            <sz val="10"/>
            <color rgb="FF000000"/>
            <rFont val="Tahoma"/>
            <family val="2"/>
          </rPr>
          <t>The observation of the consultant based upon facts</t>
        </r>
      </text>
    </comment>
    <comment ref="I11" authorId="0" shapeId="0" xr:uid="{5184F06D-16FD-524C-8189-ABC200C73D9C}">
      <text>
        <r>
          <rPr>
            <b/>
            <sz val="10"/>
            <color rgb="FF000000"/>
            <rFont val="Tahoma"/>
            <family val="2"/>
          </rPr>
          <t xml:space="preserve">Is there a procedure implemented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J11" authorId="0" shapeId="0" xr:uid="{720697CA-8257-BD45-9FD4-235E6FF14733}">
      <text>
        <r>
          <rPr>
            <b/>
            <sz val="10"/>
            <color rgb="FF000000"/>
            <rFont val="Tahoma"/>
            <family val="2"/>
          </rPr>
          <t xml:space="preserve">Are there Documents available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K11" authorId="0" shapeId="0" xr:uid="{C7274A0C-D77B-EA49-9356-1E6CC25D5683}">
      <text>
        <r>
          <rPr>
            <b/>
            <sz val="10"/>
            <color rgb="FF000000"/>
            <rFont val="Tahoma"/>
            <family val="2"/>
          </rPr>
          <t xml:space="preserve">Is there proof of the observation e.g. where to procedure/documnets seen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L11" authorId="0" shapeId="0" xr:uid="{64532B4F-C676-6344-9466-BD0060D277C3}">
      <text>
        <r>
          <rPr>
            <b/>
            <sz val="10"/>
            <color rgb="FF000000"/>
            <rFont val="Tahoma"/>
            <family val="2"/>
          </rPr>
          <t xml:space="preserve">Is erevrythinng implemented, docs, procedures, tooling, methods 
</t>
        </r>
        <r>
          <rPr>
            <b/>
            <sz val="10"/>
            <color rgb="FF000000"/>
            <rFont val="Tahoma"/>
            <family val="2"/>
          </rPr>
          <t xml:space="preserve">X = No
</t>
        </r>
        <r>
          <rPr>
            <b/>
            <sz val="10"/>
            <color rgb="FF000000"/>
            <rFont val="Tahoma"/>
            <family val="2"/>
          </rPr>
          <t xml:space="preserve">- = NA
</t>
        </r>
        <r>
          <rPr>
            <b/>
            <sz val="10"/>
            <color rgb="FF000000"/>
            <rFont val="Tahoma"/>
            <family val="2"/>
          </rPr>
          <t>V = Yes</t>
        </r>
      </text>
    </comment>
    <comment ref="M11" authorId="0" shapeId="0" xr:uid="{7C27D87D-20F6-DA48-9817-3DAFFA39B985}">
      <text>
        <r>
          <rPr>
            <b/>
            <sz val="10"/>
            <color rgb="FF000000"/>
            <rFont val="Tahoma"/>
            <family val="2"/>
          </rPr>
          <t xml:space="preserve">Overall Status Observation
</t>
        </r>
        <r>
          <rPr>
            <b/>
            <sz val="10"/>
            <color rgb="FF000000"/>
            <rFont val="Tahoma"/>
            <family val="2"/>
          </rPr>
          <t xml:space="preserve">G = Oke
</t>
        </r>
        <r>
          <rPr>
            <b/>
            <sz val="10"/>
            <color rgb="FF000000"/>
            <rFont val="Tahoma"/>
            <family val="2"/>
          </rPr>
          <t xml:space="preserve">Y = Monitor
</t>
        </r>
        <r>
          <rPr>
            <b/>
            <sz val="10"/>
            <color rgb="FF000000"/>
            <rFont val="Tahoma"/>
            <family val="2"/>
          </rPr>
          <t>R = Not  Oke</t>
        </r>
      </text>
    </comment>
    <comment ref="N11" authorId="0" shapeId="0" xr:uid="{33B5BA0D-18A7-CD44-95C9-D63D9D35A0CE}">
      <text>
        <r>
          <rPr>
            <b/>
            <sz val="10"/>
            <color rgb="FF000000"/>
            <rFont val="Tahoma"/>
            <family val="2"/>
          </rPr>
          <t>Describe (short) observation Risk</t>
        </r>
      </text>
    </comment>
    <comment ref="M12" authorId="0" shapeId="0" xr:uid="{92435367-CF83-5445-8FCF-8158743710E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3" authorId="0" shapeId="0" xr:uid="{A4E52E4E-7097-D549-B784-3DD1E5FF941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4" authorId="0" shapeId="0" xr:uid="{356AB633-AAC8-8247-BD65-C20452D3D2B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5" authorId="0" shapeId="0" xr:uid="{6925D547-E204-954E-BCDB-F8971FA14AE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6" authorId="0" shapeId="0" xr:uid="{BA016849-60A8-8F43-847A-55EA117928D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7" authorId="0" shapeId="0" xr:uid="{95D59C27-DCF1-6D42-BC66-E6202CEB3B9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8" authorId="0" shapeId="0" xr:uid="{B2594418-8D3E-3D40-BE59-939EC31FF66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19" authorId="0" shapeId="0" xr:uid="{169906F6-7A83-BF44-8C55-E910567E9D5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0" authorId="0" shapeId="0" xr:uid="{D8365839-E22A-2A4A-99CF-49275C06D62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1" authorId="0" shapeId="0" xr:uid="{46CA3B5C-526A-A34E-9DD3-D92E0E790DF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2" authorId="0" shapeId="0" xr:uid="{FD3D02EA-AAAD-0B45-A0AA-891764D73B4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3" authorId="0" shapeId="0" xr:uid="{660FE06E-61FA-2A42-87C0-7DA951BC159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4" authorId="0" shapeId="0" xr:uid="{2674F5CC-AD58-9745-AAD6-A34FA37CC0C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5" authorId="0" shapeId="0" xr:uid="{2D5ABE6C-7E11-3841-885B-10BEC53E482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6" authorId="0" shapeId="0" xr:uid="{A5938646-B1C2-584B-A3A7-28D6E065D1A5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7" authorId="0" shapeId="0" xr:uid="{B922768E-0A2B-A14C-BF4E-5D7170620C5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8" authorId="0" shapeId="0" xr:uid="{426F29C8-A3A9-D546-ADA4-F01E35F8517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29" authorId="0" shapeId="0" xr:uid="{FA6DD2B1-A99E-C546-B7D4-6F87A3BDF20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0" authorId="0" shapeId="0" xr:uid="{BFDFFB6A-6193-334F-AD7C-53AB1206D66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1" authorId="0" shapeId="0" xr:uid="{26493E5A-6636-A841-9795-3275C423410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2" authorId="0" shapeId="0" xr:uid="{B43DE46C-F054-8A41-92F8-CB01554DD6E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3" authorId="0" shapeId="0" xr:uid="{BB823891-5B35-FA4E-8F83-C01FBA905B67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4" authorId="0" shapeId="0" xr:uid="{228352B0-29FB-9B4E-B62E-E99052824EE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5" authorId="0" shapeId="0" xr:uid="{41C3EE0F-95C8-8941-A3E4-47B64495D0F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6" authorId="0" shapeId="0" xr:uid="{47E9EBA1-A094-994B-949C-D18B090BC936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7" authorId="0" shapeId="0" xr:uid="{8BA76DB8-E304-D247-B468-0398275406A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8" authorId="0" shapeId="0" xr:uid="{D9609BC0-E785-1A47-87A8-B4C884520E4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39" authorId="0" shapeId="0" xr:uid="{5A2D2ECB-EB29-DF43-9A48-70AA84B29B2F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0" authorId="0" shapeId="0" xr:uid="{45988512-3386-F946-BDFE-5E4F4A26B1E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1" authorId="0" shapeId="0" xr:uid="{D4C5C7E8-4B1E-6D46-8D98-ADBBF41427B9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2" authorId="0" shapeId="0" xr:uid="{7E0FF66B-E732-6D47-B78E-3FCF42A6D88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3" authorId="0" shapeId="0" xr:uid="{D892E81F-79F2-BB4C-A17F-A5FB18557C5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4" authorId="0" shapeId="0" xr:uid="{21998DCF-46B3-584E-972C-C34AAFA4F0A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5" authorId="0" shapeId="0" xr:uid="{1C982135-94DE-9946-B375-11207829923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6" authorId="0" shapeId="0" xr:uid="{0C9C4331-E857-4D41-A126-25F2D48458D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7" authorId="0" shapeId="0" xr:uid="{742C3DF6-E885-BC46-82D7-31E1547895D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8" authorId="0" shapeId="0" xr:uid="{28327A1B-AD79-F54D-A6E1-82B807AB8BE8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49" authorId="0" shapeId="0" xr:uid="{E8DB9A95-14F6-1D49-9EE4-2648BC81D6FE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0" authorId="0" shapeId="0" xr:uid="{6AC5D066-2CCF-9448-A7EC-DFF5BD816922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1" authorId="0" shapeId="0" xr:uid="{7A04A2CE-456F-854C-993B-5BDE4187B4A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2" authorId="0" shapeId="0" xr:uid="{88BE5A32-23BE-0A47-964A-751CEDF397B1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3" authorId="0" shapeId="0" xr:uid="{293C3B0A-2449-FE44-B5C6-81F00FBE8E5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4" authorId="0" shapeId="0" xr:uid="{762BB134-A226-D84A-9380-3C6EAE3BDCBA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5" authorId="0" shapeId="0" xr:uid="{3C62FDE0-38B9-874D-BB5A-59EEFE21182B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6" authorId="0" shapeId="0" xr:uid="{CF9FDD2B-B874-2646-B90D-2B8AD46DFBA4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7" authorId="0" shapeId="0" xr:uid="{B6AFF906-81FD-DD42-A7BE-5D172873B96C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8" authorId="0" shapeId="0" xr:uid="{ED0AFAD3-00E6-D64D-94CB-71AC8C1BD6D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59" authorId="0" shapeId="0" xr:uid="{54F6CAFD-753E-4140-A26C-6F7674B8DC30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0" authorId="0" shapeId="0" xr:uid="{37AB56F8-0DE6-7942-BFC0-68A047F9DD9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M61" authorId="0" shapeId="0" xr:uid="{0A923263-791D-0549-A9CF-7A21C7C67BBD}">
      <text>
        <r>
          <rPr>
            <b/>
            <sz val="8"/>
            <color rgb="FF000000"/>
            <rFont val="Tahoma"/>
            <family val="2"/>
          </rPr>
          <t xml:space="preserve">G/g = Green
</t>
        </r>
        <r>
          <rPr>
            <b/>
            <sz val="8"/>
            <color rgb="FF000000"/>
            <rFont val="Tahoma"/>
            <family val="2"/>
          </rPr>
          <t xml:space="preserve">Y/y = Yellow
</t>
        </r>
        <r>
          <rPr>
            <b/>
            <sz val="8"/>
            <color rgb="FF000000"/>
            <rFont val="Tahoma"/>
            <family val="2"/>
          </rPr>
          <t>R/R = Red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63" authorId="0" shapeId="0" xr:uid="{CA7ED475-CAF8-7041-98BC-C8A948AE97E8}">
      <text>
        <r>
          <rPr>
            <b/>
            <sz val="8"/>
            <color indexed="81"/>
            <rFont val="Tahoma"/>
            <family val="2"/>
          </rPr>
          <t>Alleen het aantal vragen wat daadwerkelijk is ingevuld anders klopt de berekening niet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<sst xmlns="http://schemas.openxmlformats.org/spreadsheetml/2006/main" count="1033" uniqueCount="131">
  <si>
    <t>Status</t>
  </si>
  <si>
    <t>Impact</t>
  </si>
  <si>
    <t>R</t>
  </si>
  <si>
    <t>Go</t>
  </si>
  <si>
    <t>Don't Go</t>
  </si>
  <si>
    <t>Analyse Monitor and Advise</t>
  </si>
  <si>
    <t>Date</t>
  </si>
  <si>
    <t>Question No.</t>
  </si>
  <si>
    <t>Question</t>
  </si>
  <si>
    <t>Customer Vision</t>
  </si>
  <si>
    <t>Consultant Vision</t>
  </si>
  <si>
    <t>Risk</t>
  </si>
  <si>
    <t>Change</t>
  </si>
  <si>
    <t>Analyses</t>
  </si>
  <si>
    <t>Advise</t>
  </si>
  <si>
    <t>RISK</t>
  </si>
  <si>
    <t>Totals of Analysis</t>
  </si>
  <si>
    <t>Analysis</t>
  </si>
  <si>
    <t>Question no.</t>
  </si>
  <si>
    <t>Advice</t>
  </si>
  <si>
    <t>Drop Down Colors</t>
  </si>
  <si>
    <t>This is only a helpfull tool, and you need to keep that in mind</t>
  </si>
  <si>
    <t>At the coblusion of this analysis you can easy decide if continuation is appropiate to continue with the next phase the Business Case</t>
  </si>
  <si>
    <t>This sheet is created for the first customer interview, it is an easy monitoring sheet that will help you with asking the right questions</t>
  </si>
  <si>
    <t>Fill in the question that you want to be answered, the deep you go the more detail you will get</t>
  </si>
  <si>
    <t>Fill in the (short) Customers answer</t>
  </si>
  <si>
    <t>To be filled in by the Consultant</t>
  </si>
  <si>
    <t>Fill in G=Green/ Y=Yellow / R=Red The meaning is:</t>
  </si>
  <si>
    <t>Green = Both answers of Consultan and Customer are the same</t>
  </si>
  <si>
    <t>Red = Answer Customer and Consultant are not the same, no agreement</t>
  </si>
  <si>
    <t>Yellow = Answers are different, but in bases the same</t>
  </si>
  <si>
    <t>Fill in the Risk you and/or customers see</t>
  </si>
  <si>
    <t>Possibility of Risk Factor 0--&gt;100</t>
  </si>
  <si>
    <t>Impact of Risck 0--&gt;100</t>
  </si>
  <si>
    <t>Automatic calculation</t>
  </si>
  <si>
    <t>The Calculation is :</t>
  </si>
  <si>
    <t>Green &lt; 51</t>
  </si>
  <si>
    <t>Yellow between 51 and 75</t>
  </si>
  <si>
    <t>Red between 75 and 100</t>
  </si>
  <si>
    <t>Green is oke (Positive)</t>
  </si>
  <si>
    <t xml:space="preserve">Yellow (Trust), monitor </t>
  </si>
  <si>
    <t>Red (No Trust) to be changed or check to see if it can be imporoived</t>
  </si>
  <si>
    <t>Y</t>
  </si>
  <si>
    <t>G</t>
  </si>
  <si>
    <t>Is there a Project definition Plan</t>
  </si>
  <si>
    <t>Yes there is</t>
  </si>
  <si>
    <t>Not proven, doc is old and not updated</t>
  </si>
  <si>
    <t>50% of answers are not there</t>
  </si>
  <si>
    <t>Number of Questions (Change after count)</t>
  </si>
  <si>
    <t>Averadge Calculation</t>
  </si>
  <si>
    <t>Parameters</t>
  </si>
  <si>
    <t>Date interview start</t>
  </si>
  <si>
    <t>Company</t>
  </si>
  <si>
    <t>R.Vriendts</t>
  </si>
  <si>
    <t>Allturn Group Internationl</t>
  </si>
  <si>
    <t>Version</t>
  </si>
  <si>
    <t>1.0</t>
  </si>
  <si>
    <t>Version date</t>
  </si>
  <si>
    <t>Description</t>
  </si>
  <si>
    <t>Content</t>
  </si>
  <si>
    <t>Person that is interviewed</t>
  </si>
  <si>
    <t>Consultant</t>
  </si>
  <si>
    <t>Mr. Aaaaa</t>
  </si>
  <si>
    <t>Mr. Bbbbb</t>
  </si>
  <si>
    <t>Mrs Ccccc</t>
  </si>
  <si>
    <t>Mrs Eeeee</t>
  </si>
  <si>
    <t>Mr Ddddd</t>
  </si>
  <si>
    <t>Mr Xyz</t>
  </si>
  <si>
    <t>Mrs Fgh</t>
  </si>
  <si>
    <t>Mrs Hio</t>
  </si>
  <si>
    <t>Mss Yyy</t>
  </si>
  <si>
    <t>Mr tggt</t>
  </si>
  <si>
    <t>Drop Down tables that are used in the sheets</t>
  </si>
  <si>
    <t>Mr. De Jon</t>
  </si>
  <si>
    <t>Procedure</t>
  </si>
  <si>
    <t>Doument</t>
  </si>
  <si>
    <t>Proven</t>
  </si>
  <si>
    <t>Additional</t>
  </si>
  <si>
    <t>Not available</t>
  </si>
  <si>
    <t>NA</t>
  </si>
  <si>
    <t>Available</t>
  </si>
  <si>
    <t>✖️</t>
  </si>
  <si>
    <t>➖</t>
  </si>
  <si>
    <t>✔️</t>
  </si>
  <si>
    <t>Implemented</t>
  </si>
  <si>
    <t>Tab info</t>
  </si>
  <si>
    <t>Info</t>
  </si>
  <si>
    <t>Sheet no.</t>
  </si>
  <si>
    <t>Date Interview</t>
  </si>
  <si>
    <t>Lead Auditor</t>
  </si>
  <si>
    <t>Monitor</t>
  </si>
  <si>
    <t>Implement complete Definition procedure</t>
  </si>
  <si>
    <t>Paulissen</t>
  </si>
  <si>
    <t>Not yet</t>
  </si>
  <si>
    <t>40% ready</t>
  </si>
  <si>
    <t>Standard Max 50 questions. Please do not add more, calculation is done automatically</t>
  </si>
  <si>
    <t>Tabsheet</t>
  </si>
  <si>
    <t>Not Applicable</t>
  </si>
  <si>
    <t>Is there staff enough for the project</t>
  </si>
  <si>
    <t>Yes teams will be divided in project team</t>
  </si>
  <si>
    <t>Yes available</t>
  </si>
  <si>
    <t>No</t>
  </si>
  <si>
    <t>Project Identification</t>
  </si>
  <si>
    <t>Project Definition</t>
  </si>
  <si>
    <t>Exception Procedure</t>
  </si>
  <si>
    <t>Risk Procedure</t>
  </si>
  <si>
    <t>Requirements definition</t>
  </si>
  <si>
    <t>Project planning (BWD)</t>
  </si>
  <si>
    <t>Communication Plan</t>
  </si>
  <si>
    <t>Procurement Plan</t>
  </si>
  <si>
    <t>Test Management</t>
  </si>
  <si>
    <t>Is there a testplan</t>
  </si>
  <si>
    <t>Yes</t>
  </si>
  <si>
    <t>there is a basic document not detailled</t>
  </si>
  <si>
    <t>Is there a Risk Management Procedure</t>
  </si>
  <si>
    <t>Not implemented</t>
  </si>
  <si>
    <t>Staff Plan</t>
  </si>
  <si>
    <t>Is there an exceptuion Management Procedure in plan</t>
  </si>
  <si>
    <t>Is there a communication plan</t>
  </si>
  <si>
    <t xml:space="preserve">No </t>
  </si>
  <si>
    <t>Need to be created without no Risk mitigation</t>
  </si>
  <si>
    <t>Is there a project planning</t>
  </si>
  <si>
    <t>Not yet is part of definition</t>
  </si>
  <si>
    <t>Are alle requirements signed off</t>
  </si>
  <si>
    <t>Change these names to the names of your Consultance</t>
  </si>
  <si>
    <t xml:space="preserve">Change these names to the Auditable parts of the project you want to Audit, it will change the names on the sheets </t>
  </si>
  <si>
    <t>Change the content to change the content on your Tab sheets</t>
  </si>
  <si>
    <t>Customer</t>
  </si>
  <si>
    <t>De Groot &amp; Partners</t>
  </si>
  <si>
    <t>DO NOT CHANGE LEFT COLUMN, It will affect your sheets</t>
  </si>
  <si>
    <t>Chance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</si>
</sst>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\-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Border="1"/>
    <xf numFmtId="1" fontId="0" fillId="0" borderId="3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7" borderId="15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9" borderId="1" xfId="0" applyFill="1" applyBorder="1"/>
    <xf numFmtId="0" fontId="0" fillId="2" borderId="1" xfId="0" applyFill="1" applyBorder="1"/>
    <xf numFmtId="0" fontId="0" fillId="8" borderId="1" xfId="0" applyFill="1" applyBorder="1"/>
    <xf numFmtId="14" fontId="0" fillId="0" borderId="1" xfId="0" applyNumberFormat="1" applyBorder="1" applyAlignment="1">
      <alignment horizontal="left"/>
    </xf>
    <xf numFmtId="0" fontId="0" fillId="0" borderId="1" xfId="0" applyFill="1" applyBorder="1"/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0" fillId="1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right"/>
    </xf>
    <xf numFmtId="0" fontId="1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81"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rgb="FF00B050"/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432971643621049E-2"/>
          <c:y val="0.10380254391278011"/>
          <c:w val="0.90337037061605718"/>
          <c:h val="0.55264723488511303"/>
        </c:manualLayout>
      </c:layout>
      <c:lineChart>
        <c:grouping val="standard"/>
        <c:varyColors val="0"/>
        <c:ser>
          <c:idx val="0"/>
          <c:order val="0"/>
          <c:tx>
            <c:strRef>
              <c:f>Analysis!$G$14</c:f>
              <c:strCache>
                <c:ptCount val="1"/>
                <c:pt idx="0">
                  <c:v>Analysis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Analysis!$C$15:$D$24</c:f>
              <c:strCache>
                <c:ptCount val="10"/>
                <c:pt idx="0">
                  <c:v>Project Identification</c:v>
                </c:pt>
                <c:pt idx="1">
                  <c:v>Project Definition</c:v>
                </c:pt>
                <c:pt idx="2">
                  <c:v>Requirements definition</c:v>
                </c:pt>
                <c:pt idx="3">
                  <c:v>Project planning (BWD)</c:v>
                </c:pt>
                <c:pt idx="4">
                  <c:v>Communication Plan</c:v>
                </c:pt>
                <c:pt idx="5">
                  <c:v>Procurement Plan</c:v>
                </c:pt>
                <c:pt idx="6">
                  <c:v>Exception Procedure</c:v>
                </c:pt>
                <c:pt idx="7">
                  <c:v>Staff Plan</c:v>
                </c:pt>
                <c:pt idx="8">
                  <c:v>Risk Procedure</c:v>
                </c:pt>
                <c:pt idx="9">
                  <c:v>Test Management</c:v>
                </c:pt>
              </c:strCache>
            </c:strRef>
          </c:cat>
          <c:val>
            <c:numRef>
              <c:f>Analysis!$G$15:$G$25</c:f>
              <c:numCache>
                <c:formatCode>0</c:formatCode>
                <c:ptCount val="11"/>
                <c:pt idx="0">
                  <c:v>60</c:v>
                </c:pt>
                <c:pt idx="1">
                  <c:v>77.5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10</c:v>
                </c:pt>
                <c:pt idx="6">
                  <c:v>60</c:v>
                </c:pt>
                <c:pt idx="7">
                  <c:v>30</c:v>
                </c:pt>
                <c:pt idx="8">
                  <c:v>75</c:v>
                </c:pt>
                <c:pt idx="9">
                  <c:v>60</c:v>
                </c:pt>
                <c:pt idx="10">
                  <c:v>61.25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8-9647-B363-68927877D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51151"/>
        <c:axId val="220826735"/>
      </c:lineChart>
      <c:catAx>
        <c:axId val="59945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26735"/>
        <c:crosses val="autoZero"/>
        <c:auto val="1"/>
        <c:lblAlgn val="ctr"/>
        <c:lblOffset val="100"/>
        <c:noMultiLvlLbl val="0"/>
      </c:catAx>
      <c:valAx>
        <c:axId val="220826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51151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thinThick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152400</xdr:rowOff>
    </xdr:from>
    <xdr:to>
      <xdr:col>17</xdr:col>
      <xdr:colOff>0</xdr:colOff>
      <xdr:row>4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5050" y="152400"/>
          <a:ext cx="28511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020925" y="6096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5020925" y="7905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020925" y="9715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203200</xdr:colOff>
      <xdr:row>2</xdr:row>
      <xdr:rowOff>241300</xdr:rowOff>
    </xdr:from>
    <xdr:to>
      <xdr:col>6</xdr:col>
      <xdr:colOff>1</xdr:colOff>
      <xdr:row>4</xdr:row>
      <xdr:rowOff>241300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E236BA6-D983-004A-A590-E1BB84BAA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6985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6" name="Stroomdiagram: Verbindingslijn 1">
          <a:extLst>
            <a:ext uri="{FF2B5EF4-FFF2-40B4-BE49-F238E27FC236}">
              <a16:creationId xmlns:a16="http://schemas.microsoft.com/office/drawing/2014/main" id="{705313A3-28DA-3341-98E9-13DDFDDF37E7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7" name="Stroomdiagram: Verbindingslijn 2">
          <a:extLst>
            <a:ext uri="{FF2B5EF4-FFF2-40B4-BE49-F238E27FC236}">
              <a16:creationId xmlns:a16="http://schemas.microsoft.com/office/drawing/2014/main" id="{E58748CA-00EE-4A4C-B9E8-DC1FBF8A4E30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8" name="Stroomdiagram: Verbindingslijn 3">
          <a:extLst>
            <a:ext uri="{FF2B5EF4-FFF2-40B4-BE49-F238E27FC236}">
              <a16:creationId xmlns:a16="http://schemas.microsoft.com/office/drawing/2014/main" id="{EE45C54A-9484-6F47-91D2-928B3C02FFAF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5" name="Stroomdiagram: Verbindingslij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258925" y="7620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6" name="Stroomdiagram: Verbindingslij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4258925" y="9429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7" name="Stroomdiagram: Verbindingslijn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4258925" y="1171575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228600</xdr:colOff>
      <xdr:row>3</xdr:row>
      <xdr:rowOff>12700</xdr:rowOff>
    </xdr:from>
    <xdr:to>
      <xdr:col>6</xdr:col>
      <xdr:colOff>25401</xdr:colOff>
      <xdr:row>5</xdr:row>
      <xdr:rowOff>12700</xdr:rowOff>
    </xdr:to>
    <xdr:pic>
      <xdr:nvPicPr>
        <xdr:cNvPr id="8" name="Afbeelding 4">
          <a:extLst>
            <a:ext uri="{FF2B5EF4-FFF2-40B4-BE49-F238E27FC236}">
              <a16:creationId xmlns:a16="http://schemas.microsoft.com/office/drawing/2014/main" id="{27F382F5-6402-C14B-BA1D-97044E7C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600" y="7366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9" name="Stroomdiagram: Verbindingslijn 1">
          <a:extLst>
            <a:ext uri="{FF2B5EF4-FFF2-40B4-BE49-F238E27FC236}">
              <a16:creationId xmlns:a16="http://schemas.microsoft.com/office/drawing/2014/main" id="{B2B16AAE-C8F4-0348-AA2E-61F1FD00419B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10" name="Stroomdiagram: Verbindingslijn 2">
          <a:extLst>
            <a:ext uri="{FF2B5EF4-FFF2-40B4-BE49-F238E27FC236}">
              <a16:creationId xmlns:a16="http://schemas.microsoft.com/office/drawing/2014/main" id="{CBFE10FE-C779-034A-8423-50850369C08A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11" name="Stroomdiagram: Verbindingslijn 3">
          <a:extLst>
            <a:ext uri="{FF2B5EF4-FFF2-40B4-BE49-F238E27FC236}">
              <a16:creationId xmlns:a16="http://schemas.microsoft.com/office/drawing/2014/main" id="{42750333-5CF8-3A40-AA72-FB31DB6BDB1A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340784</xdr:colOff>
      <xdr:row>10</xdr:row>
      <xdr:rowOff>25400</xdr:rowOff>
    </xdr:from>
    <xdr:to>
      <xdr:col>7</xdr:col>
      <xdr:colOff>455084</xdr:colOff>
      <xdr:row>10</xdr:row>
      <xdr:rowOff>149225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301317" y="2201333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336550</xdr:colOff>
      <xdr:row>11</xdr:row>
      <xdr:rowOff>28575</xdr:rowOff>
    </xdr:from>
    <xdr:to>
      <xdr:col>7</xdr:col>
      <xdr:colOff>450850</xdr:colOff>
      <xdr:row>11</xdr:row>
      <xdr:rowOff>152400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297083" y="23992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328084</xdr:colOff>
      <xdr:row>12</xdr:row>
      <xdr:rowOff>44450</xdr:rowOff>
    </xdr:from>
    <xdr:to>
      <xdr:col>7</xdr:col>
      <xdr:colOff>442384</xdr:colOff>
      <xdr:row>12</xdr:row>
      <xdr:rowOff>168275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6288617" y="26098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31750</xdr:colOff>
      <xdr:row>2</xdr:row>
      <xdr:rowOff>127000</xdr:rowOff>
    </xdr:from>
    <xdr:to>
      <xdr:col>7</xdr:col>
      <xdr:colOff>831851</xdr:colOff>
      <xdr:row>5</xdr:row>
      <xdr:rowOff>38100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584200"/>
          <a:ext cx="2133601" cy="5334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0</xdr:rowOff>
    </xdr:from>
    <xdr:to>
      <xdr:col>8</xdr:col>
      <xdr:colOff>25400</xdr:colOff>
      <xdr:row>47</xdr:row>
      <xdr:rowOff>101600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CE3144-5CDF-E84C-9D56-9CA9F6F4D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43875" y="4191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504150" y="18065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512616" y="1940983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215900</xdr:colOff>
      <xdr:row>3</xdr:row>
      <xdr:rowOff>0</xdr:rowOff>
    </xdr:from>
    <xdr:to>
      <xdr:col>6</xdr:col>
      <xdr:colOff>12701</xdr:colOff>
      <xdr:row>5</xdr:row>
      <xdr:rowOff>0</xdr:rowOff>
    </xdr:to>
    <xdr:pic>
      <xdr:nvPicPr>
        <xdr:cNvPr id="25" name="Afbeelding 4">
          <a:extLst>
            <a:ext uri="{FF2B5EF4-FFF2-40B4-BE49-F238E27FC236}">
              <a16:creationId xmlns:a16="http://schemas.microsoft.com/office/drawing/2014/main" id="{606139BA-E5E5-0249-8ED0-4B3DE3800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723900"/>
          <a:ext cx="2133601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5" name="Stroomdiagram: Verbindingslij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258925" y="7620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6" name="Stroomdiagram: Verbindingslij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258925" y="9429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7" name="Stroomdiagram: Verbindingslij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258925" y="1171575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10" name="Stroomdiagram: Verbindingslijn 1">
          <a:extLst>
            <a:ext uri="{FF2B5EF4-FFF2-40B4-BE49-F238E27FC236}">
              <a16:creationId xmlns:a16="http://schemas.microsoft.com/office/drawing/2014/main" id="{34A1C927-FC43-E146-A0C0-33A4382B9C95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11" name="Stroomdiagram: Verbindingslijn 2">
          <a:extLst>
            <a:ext uri="{FF2B5EF4-FFF2-40B4-BE49-F238E27FC236}">
              <a16:creationId xmlns:a16="http://schemas.microsoft.com/office/drawing/2014/main" id="{B9727368-C21E-8D49-BAAB-917E4A0A1C28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12" name="Stroomdiagram: Verbindingslijn 3">
          <a:extLst>
            <a:ext uri="{FF2B5EF4-FFF2-40B4-BE49-F238E27FC236}">
              <a16:creationId xmlns:a16="http://schemas.microsoft.com/office/drawing/2014/main" id="{ACA1BA17-90A7-7B4A-9FED-62517087D3C5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195385</xdr:colOff>
      <xdr:row>3</xdr:row>
      <xdr:rowOff>0</xdr:rowOff>
    </xdr:from>
    <xdr:to>
      <xdr:col>5</xdr:col>
      <xdr:colOff>2328986</xdr:colOff>
      <xdr:row>5</xdr:row>
      <xdr:rowOff>3070</xdr:rowOff>
    </xdr:to>
    <xdr:pic>
      <xdr:nvPicPr>
        <xdr:cNvPr id="13" name="Afbeelding 4">
          <a:extLst>
            <a:ext uri="{FF2B5EF4-FFF2-40B4-BE49-F238E27FC236}">
              <a16:creationId xmlns:a16="http://schemas.microsoft.com/office/drawing/2014/main" id="{F38FF461-D448-224D-82D3-F8428F77B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0220" y="725714"/>
          <a:ext cx="2133601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5" name="Stroomdiagram: Verbindingslij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258925" y="7620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6" name="Stroomdiagram: Verbindingslij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58925" y="9429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7" name="Stroomdiagram: Verbindingslij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258925" y="1171575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215900</xdr:colOff>
      <xdr:row>2</xdr:row>
      <xdr:rowOff>254000</xdr:rowOff>
    </xdr:from>
    <xdr:to>
      <xdr:col>6</xdr:col>
      <xdr:colOff>12701</xdr:colOff>
      <xdr:row>4</xdr:row>
      <xdr:rowOff>254000</xdr:rowOff>
    </xdr:to>
    <xdr:pic>
      <xdr:nvPicPr>
        <xdr:cNvPr id="8" name="Afbeelding 4">
          <a:extLst>
            <a:ext uri="{FF2B5EF4-FFF2-40B4-BE49-F238E27FC236}">
              <a16:creationId xmlns:a16="http://schemas.microsoft.com/office/drawing/2014/main" id="{B76E15A8-F482-FC42-8ECA-A45D8BFDD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7112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15" name="Stroomdiagram: Verbindingslijn 1">
          <a:extLst>
            <a:ext uri="{FF2B5EF4-FFF2-40B4-BE49-F238E27FC236}">
              <a16:creationId xmlns:a16="http://schemas.microsoft.com/office/drawing/2014/main" id="{5D751109-1190-DF41-ABF6-B6C251F694CF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16" name="Stroomdiagram: Verbindingslijn 2">
          <a:extLst>
            <a:ext uri="{FF2B5EF4-FFF2-40B4-BE49-F238E27FC236}">
              <a16:creationId xmlns:a16="http://schemas.microsoft.com/office/drawing/2014/main" id="{033A0FD6-81E9-A045-AF87-7277C2A03360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17" name="Stroomdiagram: Verbindingslijn 3">
          <a:extLst>
            <a:ext uri="{FF2B5EF4-FFF2-40B4-BE49-F238E27FC236}">
              <a16:creationId xmlns:a16="http://schemas.microsoft.com/office/drawing/2014/main" id="{0ACA1A78-FEA9-F34D-BC71-A83ABD7D317B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5" name="Stroomdiagram: Verbindingslij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258925" y="7620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6" name="Stroomdiagram: Verbindingslij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4258925" y="9429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7" name="Stroomdiagram: Verbindingslij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4258925" y="1171575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165100</xdr:colOff>
      <xdr:row>3</xdr:row>
      <xdr:rowOff>50800</xdr:rowOff>
    </xdr:from>
    <xdr:to>
      <xdr:col>5</xdr:col>
      <xdr:colOff>2298701</xdr:colOff>
      <xdr:row>5</xdr:row>
      <xdr:rowOff>50800</xdr:rowOff>
    </xdr:to>
    <xdr:pic>
      <xdr:nvPicPr>
        <xdr:cNvPr id="8" name="Afbeelding 4">
          <a:extLst>
            <a:ext uri="{FF2B5EF4-FFF2-40B4-BE49-F238E27FC236}">
              <a16:creationId xmlns:a16="http://schemas.microsoft.com/office/drawing/2014/main" id="{3B2268B1-803C-F34F-B54B-F31749B91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1100" y="7747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14" name="Stroomdiagram: Verbindingslijn 1">
          <a:extLst>
            <a:ext uri="{FF2B5EF4-FFF2-40B4-BE49-F238E27FC236}">
              <a16:creationId xmlns:a16="http://schemas.microsoft.com/office/drawing/2014/main" id="{79F4219A-2EE8-984B-9E58-A1502EADFB57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15" name="Stroomdiagram: Verbindingslijn 2">
          <a:extLst>
            <a:ext uri="{FF2B5EF4-FFF2-40B4-BE49-F238E27FC236}">
              <a16:creationId xmlns:a16="http://schemas.microsoft.com/office/drawing/2014/main" id="{0BF36D87-400D-5B4E-AD64-0F5E87AB5EEF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16" name="Stroomdiagram: Verbindingslijn 3">
          <a:extLst>
            <a:ext uri="{FF2B5EF4-FFF2-40B4-BE49-F238E27FC236}">
              <a16:creationId xmlns:a16="http://schemas.microsoft.com/office/drawing/2014/main" id="{498D93D0-FB4C-274A-B5E2-F47F7716A96B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5020925" y="6096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5020925" y="7905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020925" y="9715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203200</xdr:colOff>
      <xdr:row>3</xdr:row>
      <xdr:rowOff>12700</xdr:rowOff>
    </xdr:from>
    <xdr:to>
      <xdr:col>6</xdr:col>
      <xdr:colOff>1</xdr:colOff>
      <xdr:row>5</xdr:row>
      <xdr:rowOff>12700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505FA04-B39B-5B45-B00B-4A4567CC3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7366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12" name="Stroomdiagram: Verbindingslijn 1">
          <a:extLst>
            <a:ext uri="{FF2B5EF4-FFF2-40B4-BE49-F238E27FC236}">
              <a16:creationId xmlns:a16="http://schemas.microsoft.com/office/drawing/2014/main" id="{84000F67-AA9C-4A4F-B259-91A25239C1C0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13" name="Stroomdiagram: Verbindingslijn 2">
          <a:extLst>
            <a:ext uri="{FF2B5EF4-FFF2-40B4-BE49-F238E27FC236}">
              <a16:creationId xmlns:a16="http://schemas.microsoft.com/office/drawing/2014/main" id="{4274B8C3-748E-4746-BD25-742B6C5BC63F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14" name="Stroomdiagram: Verbindingslijn 3">
          <a:extLst>
            <a:ext uri="{FF2B5EF4-FFF2-40B4-BE49-F238E27FC236}">
              <a16:creationId xmlns:a16="http://schemas.microsoft.com/office/drawing/2014/main" id="{9A69C41A-23DE-AA44-99C3-BB1D093B4A6B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5020925" y="6096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5020925" y="7905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5020925" y="9715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203200</xdr:colOff>
      <xdr:row>3</xdr:row>
      <xdr:rowOff>12700</xdr:rowOff>
    </xdr:from>
    <xdr:to>
      <xdr:col>6</xdr:col>
      <xdr:colOff>1</xdr:colOff>
      <xdr:row>5</xdr:row>
      <xdr:rowOff>12700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E9C3204-0660-9744-998C-285BF81E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7366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9" name="Stroomdiagram: Verbindingslijn 1">
          <a:extLst>
            <a:ext uri="{FF2B5EF4-FFF2-40B4-BE49-F238E27FC236}">
              <a16:creationId xmlns:a16="http://schemas.microsoft.com/office/drawing/2014/main" id="{11E10103-757D-3040-A5AA-DF4AB70BE0F7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10" name="Stroomdiagram: Verbindingslijn 2">
          <a:extLst>
            <a:ext uri="{FF2B5EF4-FFF2-40B4-BE49-F238E27FC236}">
              <a16:creationId xmlns:a16="http://schemas.microsoft.com/office/drawing/2014/main" id="{CC38D3BC-9D8A-4949-9878-F6DED8E1F0FC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11" name="Stroomdiagram: Verbindingslijn 3">
          <a:extLst>
            <a:ext uri="{FF2B5EF4-FFF2-40B4-BE49-F238E27FC236}">
              <a16:creationId xmlns:a16="http://schemas.microsoft.com/office/drawing/2014/main" id="{F4129F5F-61F3-AF44-8EDE-D0FCAD46D261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5020925" y="7620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5020925" y="9429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5020925" y="1171575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215900</xdr:colOff>
      <xdr:row>3</xdr:row>
      <xdr:rowOff>0</xdr:rowOff>
    </xdr:from>
    <xdr:to>
      <xdr:col>6</xdr:col>
      <xdr:colOff>12701</xdr:colOff>
      <xdr:row>5</xdr:row>
      <xdr:rowOff>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4E7430F-1C59-1542-8EB9-40384C00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7239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7" name="Stroomdiagram: Verbindingslijn 1">
          <a:extLst>
            <a:ext uri="{FF2B5EF4-FFF2-40B4-BE49-F238E27FC236}">
              <a16:creationId xmlns:a16="http://schemas.microsoft.com/office/drawing/2014/main" id="{0E10EF6C-D10C-5C4B-90E9-B8FA954EC2C5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8" name="Stroomdiagram: Verbindingslijn 2">
          <a:extLst>
            <a:ext uri="{FF2B5EF4-FFF2-40B4-BE49-F238E27FC236}">
              <a16:creationId xmlns:a16="http://schemas.microsoft.com/office/drawing/2014/main" id="{DAE9D26C-6878-0C44-8736-B9A39C7259FE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9" name="Stroomdiagram: Verbindingslijn 3">
          <a:extLst>
            <a:ext uri="{FF2B5EF4-FFF2-40B4-BE49-F238E27FC236}">
              <a16:creationId xmlns:a16="http://schemas.microsoft.com/office/drawing/2014/main" id="{5B8EB0CB-EBF3-EA4E-B930-18F2A90E85BD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38100</xdr:rowOff>
    </xdr:from>
    <xdr:to>
      <xdr:col>10</xdr:col>
      <xdr:colOff>171450</xdr:colOff>
      <xdr:row>3</xdr:row>
      <xdr:rowOff>161925</xdr:rowOff>
    </xdr:to>
    <xdr:sp macro="" textlink="">
      <xdr:nvSpPr>
        <xdr:cNvPr id="2" name="Stroomdiagram: Verbindingslij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5020925" y="6096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4</xdr:row>
      <xdr:rowOff>28575</xdr:rowOff>
    </xdr:from>
    <xdr:to>
      <xdr:col>10</xdr:col>
      <xdr:colOff>171450</xdr:colOff>
      <xdr:row>4</xdr:row>
      <xdr:rowOff>152400</xdr:rowOff>
    </xdr:to>
    <xdr:sp macro="" textlink="">
      <xdr:nvSpPr>
        <xdr:cNvPr id="3" name="Stroomdiagram: Verbindingslij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5020925" y="790575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57150</xdr:colOff>
      <xdr:row>5</xdr:row>
      <xdr:rowOff>19050</xdr:rowOff>
    </xdr:from>
    <xdr:to>
      <xdr:col>10</xdr:col>
      <xdr:colOff>171450</xdr:colOff>
      <xdr:row>5</xdr:row>
      <xdr:rowOff>142875</xdr:rowOff>
    </xdr:to>
    <xdr:sp macro="" textlink="">
      <xdr:nvSpPr>
        <xdr:cNvPr id="4" name="Stroomdiagram: Verbindingslij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5020925" y="9715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5</xdr:col>
      <xdr:colOff>254000</xdr:colOff>
      <xdr:row>2</xdr:row>
      <xdr:rowOff>254000</xdr:rowOff>
    </xdr:from>
    <xdr:to>
      <xdr:col>6</xdr:col>
      <xdr:colOff>50801</xdr:colOff>
      <xdr:row>4</xdr:row>
      <xdr:rowOff>254000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21377BA9-708E-B74C-A518-3AFF2961D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711200"/>
          <a:ext cx="2133601" cy="533400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6</xdr:row>
      <xdr:rowOff>38100</xdr:rowOff>
    </xdr:from>
    <xdr:to>
      <xdr:col>17</xdr:col>
      <xdr:colOff>171450</xdr:colOff>
      <xdr:row>6</xdr:row>
      <xdr:rowOff>161925</xdr:rowOff>
    </xdr:to>
    <xdr:sp macro="" textlink="">
      <xdr:nvSpPr>
        <xdr:cNvPr id="6" name="Stroomdiagram: Verbindingslijn 1">
          <a:extLst>
            <a:ext uri="{FF2B5EF4-FFF2-40B4-BE49-F238E27FC236}">
              <a16:creationId xmlns:a16="http://schemas.microsoft.com/office/drawing/2014/main" id="{80D37FD0-6595-8447-B97A-E7F7FF0DCF59}"/>
            </a:ext>
          </a:extLst>
        </xdr:cNvPr>
        <xdr:cNvSpPr/>
      </xdr:nvSpPr>
      <xdr:spPr>
        <a:xfrm>
          <a:off x="20466050" y="1485900"/>
          <a:ext cx="11430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57150</xdr:colOff>
      <xdr:row>7</xdr:row>
      <xdr:rowOff>62442</xdr:rowOff>
    </xdr:from>
    <xdr:to>
      <xdr:col>17</xdr:col>
      <xdr:colOff>171450</xdr:colOff>
      <xdr:row>7</xdr:row>
      <xdr:rowOff>186267</xdr:rowOff>
    </xdr:to>
    <xdr:sp macro="" textlink="">
      <xdr:nvSpPr>
        <xdr:cNvPr id="7" name="Stroomdiagram: Verbindingslijn 2">
          <a:extLst>
            <a:ext uri="{FF2B5EF4-FFF2-40B4-BE49-F238E27FC236}">
              <a16:creationId xmlns:a16="http://schemas.microsoft.com/office/drawing/2014/main" id="{CD4D0E65-B5F4-8342-8E0B-B76352006E64}"/>
            </a:ext>
          </a:extLst>
        </xdr:cNvPr>
        <xdr:cNvSpPr/>
      </xdr:nvSpPr>
      <xdr:spPr>
        <a:xfrm>
          <a:off x="20466050" y="1713442"/>
          <a:ext cx="114300" cy="123825"/>
        </a:xfrm>
        <a:prstGeom prst="flowChartConnector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17</xdr:col>
      <xdr:colOff>65616</xdr:colOff>
      <xdr:row>8</xdr:row>
      <xdr:rowOff>44450</xdr:rowOff>
    </xdr:from>
    <xdr:to>
      <xdr:col>17</xdr:col>
      <xdr:colOff>179916</xdr:colOff>
      <xdr:row>8</xdr:row>
      <xdr:rowOff>168275</xdr:rowOff>
    </xdr:to>
    <xdr:sp macro="" textlink="">
      <xdr:nvSpPr>
        <xdr:cNvPr id="8" name="Stroomdiagram: Verbindingslijn 3">
          <a:extLst>
            <a:ext uri="{FF2B5EF4-FFF2-40B4-BE49-F238E27FC236}">
              <a16:creationId xmlns:a16="http://schemas.microsoft.com/office/drawing/2014/main" id="{65D57B3F-CD2D-8D45-92BC-06153781F75D}"/>
            </a:ext>
          </a:extLst>
        </xdr:cNvPr>
        <xdr:cNvSpPr/>
      </xdr:nvSpPr>
      <xdr:spPr>
        <a:xfrm>
          <a:off x="20474516" y="1911350"/>
          <a:ext cx="11430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1583-4B81-4B45-8BA9-7C6C14A75329}">
  <sheetPr codeName="Sheet1">
    <tabColor theme="8" tint="0.59999389629810485"/>
  </sheetPr>
  <dimension ref="B5:F47"/>
  <sheetViews>
    <sheetView topLeftCell="A28" workbookViewId="0">
      <selection activeCell="B35" sqref="B35:F47"/>
    </sheetView>
  </sheetViews>
  <sheetFormatPr baseColWidth="10" defaultRowHeight="15" x14ac:dyDescent="0.2"/>
  <cols>
    <col min="2" max="2" width="18.83203125" customWidth="1"/>
    <col min="3" max="3" width="25" customWidth="1"/>
  </cols>
  <sheetData>
    <row r="5" spans="2:6" x14ac:dyDescent="0.2">
      <c r="B5" s="2" t="s">
        <v>50</v>
      </c>
    </row>
    <row r="7" spans="2:6" x14ac:dyDescent="0.2">
      <c r="B7" s="23" t="s">
        <v>58</v>
      </c>
      <c r="C7" s="23" t="s">
        <v>59</v>
      </c>
    </row>
    <row r="8" spans="2:6" ht="15" customHeight="1" x14ac:dyDescent="0.2">
      <c r="D8" s="8"/>
      <c r="E8" s="80"/>
      <c r="F8" s="80"/>
    </row>
    <row r="9" spans="2:6" ht="16" customHeight="1" x14ac:dyDescent="0.2">
      <c r="B9" s="1" t="s">
        <v>127</v>
      </c>
      <c r="C9" s="1" t="s">
        <v>128</v>
      </c>
      <c r="D9" s="81" t="s">
        <v>126</v>
      </c>
      <c r="E9" s="81"/>
      <c r="F9" s="81"/>
    </row>
    <row r="10" spans="2:6" x14ac:dyDescent="0.2">
      <c r="B10" s="1" t="s">
        <v>51</v>
      </c>
      <c r="C10" s="56">
        <v>43223</v>
      </c>
      <c r="D10" s="81"/>
      <c r="E10" s="81"/>
      <c r="F10" s="81"/>
    </row>
    <row r="11" spans="2:6" x14ac:dyDescent="0.2">
      <c r="B11" s="1" t="s">
        <v>89</v>
      </c>
      <c r="C11" s="1" t="s">
        <v>53</v>
      </c>
      <c r="D11" s="81"/>
      <c r="E11" s="81"/>
      <c r="F11" s="81"/>
    </row>
    <row r="12" spans="2:6" x14ac:dyDescent="0.2">
      <c r="B12" s="1" t="s">
        <v>52</v>
      </c>
      <c r="C12" s="1" t="s">
        <v>54</v>
      </c>
      <c r="D12" s="81"/>
      <c r="E12" s="81"/>
      <c r="F12" s="81"/>
    </row>
    <row r="13" spans="2:6" x14ac:dyDescent="0.2">
      <c r="B13" s="57" t="s">
        <v>55</v>
      </c>
      <c r="C13" s="1" t="s">
        <v>56</v>
      </c>
      <c r="D13" s="81"/>
      <c r="E13" s="81"/>
      <c r="F13" s="81"/>
    </row>
    <row r="14" spans="2:6" x14ac:dyDescent="0.2">
      <c r="B14" s="57" t="s">
        <v>57</v>
      </c>
      <c r="C14" s="56">
        <v>43227</v>
      </c>
      <c r="D14" s="81"/>
      <c r="E14" s="81"/>
      <c r="F14" s="81"/>
    </row>
    <row r="16" spans="2:6" x14ac:dyDescent="0.2">
      <c r="B16" s="52" t="s">
        <v>72</v>
      </c>
      <c r="C16" s="52"/>
    </row>
    <row r="18" spans="2:6" x14ac:dyDescent="0.2">
      <c r="B18" s="2" t="s">
        <v>61</v>
      </c>
    </row>
    <row r="19" spans="2:6" x14ac:dyDescent="0.2">
      <c r="B19" s="1" t="s">
        <v>62</v>
      </c>
      <c r="C19" s="79" t="s">
        <v>124</v>
      </c>
    </row>
    <row r="20" spans="2:6" x14ac:dyDescent="0.2">
      <c r="B20" s="1" t="s">
        <v>63</v>
      </c>
      <c r="C20" s="79"/>
    </row>
    <row r="21" spans="2:6" x14ac:dyDescent="0.2">
      <c r="B21" s="1" t="s">
        <v>64</v>
      </c>
      <c r="C21" s="79"/>
    </row>
    <row r="22" spans="2:6" x14ac:dyDescent="0.2">
      <c r="B22" s="1" t="s">
        <v>65</v>
      </c>
      <c r="C22" s="79"/>
    </row>
    <row r="23" spans="2:6" x14ac:dyDescent="0.2">
      <c r="B23" s="1" t="s">
        <v>66</v>
      </c>
      <c r="C23" s="79"/>
    </row>
    <row r="24" spans="2:6" x14ac:dyDescent="0.2">
      <c r="B24" s="1" t="s">
        <v>67</v>
      </c>
      <c r="C24" s="79"/>
    </row>
    <row r="25" spans="2:6" x14ac:dyDescent="0.2">
      <c r="B25" s="1" t="s">
        <v>68</v>
      </c>
      <c r="C25" s="79"/>
    </row>
    <row r="26" spans="2:6" x14ac:dyDescent="0.2">
      <c r="B26" s="1" t="s">
        <v>69</v>
      </c>
      <c r="C26" s="79"/>
    </row>
    <row r="27" spans="2:6" x14ac:dyDescent="0.2">
      <c r="B27" s="1" t="s">
        <v>70</v>
      </c>
      <c r="C27" s="79"/>
    </row>
    <row r="28" spans="2:6" x14ac:dyDescent="0.2">
      <c r="B28" s="1" t="s">
        <v>71</v>
      </c>
      <c r="C28" s="79"/>
    </row>
    <row r="30" spans="2:6" x14ac:dyDescent="0.2">
      <c r="B30" s="2" t="s">
        <v>77</v>
      </c>
      <c r="C30" s="2" t="s">
        <v>58</v>
      </c>
    </row>
    <row r="31" spans="2:6" x14ac:dyDescent="0.2">
      <c r="B31" s="1" t="s">
        <v>81</v>
      </c>
      <c r="C31" s="1" t="s">
        <v>78</v>
      </c>
      <c r="D31" s="81" t="s">
        <v>129</v>
      </c>
      <c r="E31" s="81"/>
      <c r="F31" s="81"/>
    </row>
    <row r="32" spans="2:6" x14ac:dyDescent="0.2">
      <c r="B32" s="1" t="s">
        <v>82</v>
      </c>
      <c r="C32" s="1" t="s">
        <v>79</v>
      </c>
      <c r="D32" s="81"/>
      <c r="E32" s="81"/>
      <c r="F32" s="81"/>
    </row>
    <row r="33" spans="2:6" x14ac:dyDescent="0.2">
      <c r="B33" s="1" t="s">
        <v>83</v>
      </c>
      <c r="C33" s="1" t="s">
        <v>80</v>
      </c>
      <c r="D33" s="81"/>
      <c r="E33" s="81"/>
      <c r="F33" s="81"/>
    </row>
    <row r="35" spans="2:6" x14ac:dyDescent="0.2">
      <c r="B35" s="71" t="s">
        <v>96</v>
      </c>
      <c r="C35" s="2" t="s">
        <v>85</v>
      </c>
    </row>
    <row r="36" spans="2:6" x14ac:dyDescent="0.2">
      <c r="B36" s="5" t="s">
        <v>86</v>
      </c>
      <c r="C36" s="1" t="s">
        <v>86</v>
      </c>
    </row>
    <row r="37" spans="2:6" x14ac:dyDescent="0.2">
      <c r="B37" s="5">
        <v>1</v>
      </c>
      <c r="C37" s="1" t="s">
        <v>102</v>
      </c>
    </row>
    <row r="38" spans="2:6" x14ac:dyDescent="0.2">
      <c r="B38" s="5">
        <v>2</v>
      </c>
      <c r="C38" s="1" t="s">
        <v>103</v>
      </c>
      <c r="D38" s="81" t="s">
        <v>125</v>
      </c>
      <c r="E38" s="81"/>
      <c r="F38" s="81"/>
    </row>
    <row r="39" spans="2:6" x14ac:dyDescent="0.2">
      <c r="B39" s="5">
        <v>3</v>
      </c>
      <c r="C39" s="1" t="s">
        <v>106</v>
      </c>
      <c r="D39" s="81"/>
      <c r="E39" s="81"/>
      <c r="F39" s="81"/>
    </row>
    <row r="40" spans="2:6" x14ac:dyDescent="0.2">
      <c r="B40" s="5">
        <v>4</v>
      </c>
      <c r="C40" s="1" t="s">
        <v>107</v>
      </c>
      <c r="D40" s="81"/>
      <c r="E40" s="81"/>
      <c r="F40" s="81"/>
    </row>
    <row r="41" spans="2:6" x14ac:dyDescent="0.2">
      <c r="B41" s="5">
        <v>5</v>
      </c>
      <c r="C41" s="1" t="s">
        <v>108</v>
      </c>
      <c r="D41" s="81"/>
      <c r="E41" s="81"/>
      <c r="F41" s="81"/>
    </row>
    <row r="42" spans="2:6" x14ac:dyDescent="0.2">
      <c r="B42" s="5">
        <v>6</v>
      </c>
      <c r="C42" s="1" t="s">
        <v>109</v>
      </c>
      <c r="D42" s="81"/>
      <c r="E42" s="81"/>
      <c r="F42" s="81"/>
    </row>
    <row r="43" spans="2:6" x14ac:dyDescent="0.2">
      <c r="B43" s="5">
        <v>7</v>
      </c>
      <c r="C43" s="1" t="s">
        <v>104</v>
      </c>
      <c r="D43" s="81"/>
      <c r="E43" s="81"/>
      <c r="F43" s="81"/>
    </row>
    <row r="44" spans="2:6" x14ac:dyDescent="0.2">
      <c r="B44" s="5">
        <v>8</v>
      </c>
      <c r="C44" s="1" t="s">
        <v>116</v>
      </c>
      <c r="D44" s="81"/>
      <c r="E44" s="81"/>
      <c r="F44" s="81"/>
    </row>
    <row r="45" spans="2:6" x14ac:dyDescent="0.2">
      <c r="B45" s="5">
        <v>9</v>
      </c>
      <c r="C45" s="1" t="s">
        <v>105</v>
      </c>
      <c r="D45" s="81"/>
      <c r="E45" s="81"/>
      <c r="F45" s="81"/>
    </row>
    <row r="46" spans="2:6" x14ac:dyDescent="0.2">
      <c r="B46" s="5">
        <v>10</v>
      </c>
      <c r="C46" s="1" t="s">
        <v>110</v>
      </c>
      <c r="D46" s="81"/>
      <c r="E46" s="81"/>
      <c r="F46" s="81"/>
    </row>
    <row r="47" spans="2:6" x14ac:dyDescent="0.2">
      <c r="B47" s="5" t="s">
        <v>17</v>
      </c>
      <c r="C47" s="1" t="s">
        <v>17</v>
      </c>
      <c r="D47" s="81"/>
      <c r="E47" s="81"/>
      <c r="F47" s="81"/>
    </row>
  </sheetData>
  <mergeCells count="5">
    <mergeCell ref="B16:C16"/>
    <mergeCell ref="C19:C28"/>
    <mergeCell ref="D38:F47"/>
    <mergeCell ref="D9:F14"/>
    <mergeCell ref="D31:F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FF00"/>
  </sheetPr>
  <dimension ref="B2:S63"/>
  <sheetViews>
    <sheetView workbookViewId="0">
      <pane ySplit="11" topLeftCell="A32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Parameters!C44</f>
        <v>Staff Plan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98</v>
      </c>
      <c r="D12" s="63">
        <v>43223</v>
      </c>
      <c r="E12" s="1" t="s">
        <v>73</v>
      </c>
      <c r="F12" s="1" t="s">
        <v>99</v>
      </c>
      <c r="G12" s="1" t="s">
        <v>62</v>
      </c>
      <c r="H12" s="1" t="s">
        <v>100</v>
      </c>
      <c r="I12" s="5" t="s">
        <v>83</v>
      </c>
      <c r="J12" s="5" t="s">
        <v>83</v>
      </c>
      <c r="K12" s="5" t="s">
        <v>83</v>
      </c>
      <c r="L12" s="5" t="s">
        <v>83</v>
      </c>
      <c r="M12" s="1" t="s">
        <v>42</v>
      </c>
      <c r="N12" s="1"/>
      <c r="O12" s="7">
        <v>30</v>
      </c>
      <c r="P12" s="7">
        <v>30</v>
      </c>
      <c r="Q12" s="6">
        <f>(O12+P12)/2</f>
        <v>30</v>
      </c>
      <c r="R12" s="5">
        <f>Q12</f>
        <v>30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6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si="1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1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1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1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1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1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1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1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1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1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1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1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1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1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1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1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1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1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1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1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1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1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1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1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1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1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1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1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1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1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1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1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1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1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1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1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1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1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1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1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1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1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1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1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1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1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30</v>
      </c>
      <c r="P63" s="10">
        <f>SUM(P12:P61)/F63</f>
        <v>30</v>
      </c>
      <c r="Q63" s="9">
        <f>(O63+P63)/2</f>
        <v>30</v>
      </c>
      <c r="R63" s="5">
        <f t="shared" si="1"/>
        <v>30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M12:N12">
    <cfRule type="cellIs" dxfId="236" priority="76" operator="equal">
      <formula>"r"</formula>
    </cfRule>
    <cfRule type="cellIs" dxfId="235" priority="77" operator="equal">
      <formula>"y"</formula>
    </cfRule>
    <cfRule type="cellIs" dxfId="234" priority="78" operator="equal">
      <formula>"g"</formula>
    </cfRule>
    <cfRule type="cellIs" dxfId="233" priority="79" operator="equal">
      <formula>"R"</formula>
    </cfRule>
    <cfRule type="cellIs" dxfId="232" priority="80" operator="equal">
      <formula>"Y"</formula>
    </cfRule>
    <cfRule type="cellIs" dxfId="231" priority="81" operator="equal">
      <formula>"G"</formula>
    </cfRule>
  </conditionalFormatting>
  <conditionalFormatting sqref="Q12">
    <cfRule type="cellIs" dxfId="230" priority="73" operator="greaterThan">
      <formula>75</formula>
    </cfRule>
    <cfRule type="cellIs" dxfId="229" priority="74" operator="between">
      <formula>50</formula>
      <formula>75</formula>
    </cfRule>
    <cfRule type="cellIs" dxfId="228" priority="75" operator="lessThan">
      <formula>50</formula>
    </cfRule>
  </conditionalFormatting>
  <conditionalFormatting sqref="Q63">
    <cfRule type="cellIs" dxfId="227" priority="67" operator="greaterThan">
      <formula>75</formula>
    </cfRule>
    <cfRule type="cellIs" dxfId="226" priority="68" operator="between">
      <formula>50</formula>
      <formula>75</formula>
    </cfRule>
    <cfRule type="cellIs" dxfId="225" priority="69" operator="lessThan">
      <formula>50</formula>
    </cfRule>
  </conditionalFormatting>
  <conditionalFormatting sqref="R63">
    <cfRule type="iconSet" priority="6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:R19">
    <cfRule type="iconSet" priority="8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6:N61">
    <cfRule type="cellIs" dxfId="224" priority="59" operator="equal">
      <formula>"r"</formula>
    </cfRule>
    <cfRule type="cellIs" dxfId="223" priority="60" operator="equal">
      <formula>"y"</formula>
    </cfRule>
    <cfRule type="cellIs" dxfId="222" priority="61" operator="equal">
      <formula>"g"</formula>
    </cfRule>
    <cfRule type="cellIs" dxfId="221" priority="62" operator="equal">
      <formula>"R"</formula>
    </cfRule>
    <cfRule type="cellIs" dxfId="220" priority="63" operator="equal">
      <formula>"Y"</formula>
    </cfRule>
    <cfRule type="cellIs" dxfId="219" priority="64" operator="equal">
      <formula>"G"</formula>
    </cfRule>
  </conditionalFormatting>
  <conditionalFormatting sqref="R21:R32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5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218" priority="49" operator="equal">
      <formula>"r"</formula>
    </cfRule>
    <cfRule type="cellIs" dxfId="217" priority="50" operator="equal">
      <formula>"y"</formula>
    </cfRule>
    <cfRule type="cellIs" dxfId="216" priority="51" operator="equal">
      <formula>"g"</formula>
    </cfRule>
    <cfRule type="cellIs" dxfId="215" priority="52" operator="equal">
      <formula>"R"</formula>
    </cfRule>
    <cfRule type="cellIs" dxfId="214" priority="53" operator="equal">
      <formula>"Y"</formula>
    </cfRule>
    <cfRule type="cellIs" dxfId="213" priority="54" operator="equal">
      <formula>"G"</formula>
    </cfRule>
  </conditionalFormatting>
  <conditionalFormatting sqref="Q16:Q61">
    <cfRule type="cellIs" dxfId="212" priority="46" operator="greaterThan">
      <formula>75</formula>
    </cfRule>
    <cfRule type="cellIs" dxfId="211" priority="47" operator="between">
      <formula>50</formula>
      <formula>75</formula>
    </cfRule>
    <cfRule type="cellIs" dxfId="210" priority="48" operator="lessThan">
      <formula>50</formula>
    </cfRule>
  </conditionalFormatting>
  <conditionalFormatting sqref="N13">
    <cfRule type="cellIs" dxfId="209" priority="40" operator="equal">
      <formula>"r"</formula>
    </cfRule>
    <cfRule type="cellIs" dxfId="208" priority="41" operator="equal">
      <formula>"y"</formula>
    </cfRule>
    <cfRule type="cellIs" dxfId="207" priority="42" operator="equal">
      <formula>"g"</formula>
    </cfRule>
    <cfRule type="cellIs" dxfId="206" priority="43" operator="equal">
      <formula>"R"</formula>
    </cfRule>
    <cfRule type="cellIs" dxfId="205" priority="44" operator="equal">
      <formula>"Y"</formula>
    </cfRule>
    <cfRule type="cellIs" dxfId="204" priority="45" operator="equal">
      <formula>"G"</formula>
    </cfRule>
  </conditionalFormatting>
  <conditionalFormatting sqref="M13">
    <cfRule type="cellIs" dxfId="203" priority="34" operator="equal">
      <formula>"r"</formula>
    </cfRule>
    <cfRule type="cellIs" dxfId="202" priority="35" operator="equal">
      <formula>"y"</formula>
    </cfRule>
    <cfRule type="cellIs" dxfId="201" priority="36" operator="equal">
      <formula>"g"</formula>
    </cfRule>
    <cfRule type="cellIs" dxfId="200" priority="37" operator="equal">
      <formula>"R"</formula>
    </cfRule>
    <cfRule type="cellIs" dxfId="199" priority="38" operator="equal">
      <formula>"Y"</formula>
    </cfRule>
    <cfRule type="cellIs" dxfId="198" priority="39" operator="equal">
      <formula>"G"</formula>
    </cfRule>
  </conditionalFormatting>
  <conditionalFormatting sqref="Q13">
    <cfRule type="cellIs" dxfId="197" priority="31" operator="greaterThan">
      <formula>75</formula>
    </cfRule>
    <cfRule type="cellIs" dxfId="196" priority="32" operator="between">
      <formula>50</formula>
      <formula>75</formula>
    </cfRule>
    <cfRule type="cellIs" dxfId="195" priority="33" operator="lessThan">
      <formula>50</formula>
    </cfRule>
  </conditionalFormatting>
  <conditionalFormatting sqref="N14">
    <cfRule type="cellIs" dxfId="194" priority="25" operator="equal">
      <formula>"r"</formula>
    </cfRule>
    <cfRule type="cellIs" dxfId="193" priority="26" operator="equal">
      <formula>"y"</formula>
    </cfRule>
    <cfRule type="cellIs" dxfId="192" priority="27" operator="equal">
      <formula>"g"</formula>
    </cfRule>
    <cfRule type="cellIs" dxfId="191" priority="28" operator="equal">
      <formula>"R"</formula>
    </cfRule>
    <cfRule type="cellIs" dxfId="190" priority="29" operator="equal">
      <formula>"Y"</formula>
    </cfRule>
    <cfRule type="cellIs" dxfId="189" priority="30" operator="equal">
      <formula>"G"</formula>
    </cfRule>
  </conditionalFormatting>
  <conditionalFormatting sqref="M14">
    <cfRule type="cellIs" dxfId="188" priority="19" operator="equal">
      <formula>"r"</formula>
    </cfRule>
    <cfRule type="cellIs" dxfId="187" priority="20" operator="equal">
      <formula>"y"</formula>
    </cfRule>
    <cfRule type="cellIs" dxfId="186" priority="21" operator="equal">
      <formula>"g"</formula>
    </cfRule>
    <cfRule type="cellIs" dxfId="185" priority="22" operator="equal">
      <formula>"R"</formula>
    </cfRule>
    <cfRule type="cellIs" dxfId="184" priority="23" operator="equal">
      <formula>"Y"</formula>
    </cfRule>
    <cfRule type="cellIs" dxfId="183" priority="24" operator="equal">
      <formula>"G"</formula>
    </cfRule>
  </conditionalFormatting>
  <conditionalFormatting sqref="Q14">
    <cfRule type="cellIs" dxfId="182" priority="16" operator="greaterThan">
      <formula>75</formula>
    </cfRule>
    <cfRule type="cellIs" dxfId="181" priority="17" operator="between">
      <formula>50</formula>
      <formula>75</formula>
    </cfRule>
    <cfRule type="cellIs" dxfId="180" priority="18" operator="lessThan">
      <formula>50</formula>
    </cfRule>
  </conditionalFormatting>
  <conditionalFormatting sqref="N15">
    <cfRule type="cellIs" dxfId="179" priority="10" operator="equal">
      <formula>"r"</formula>
    </cfRule>
    <cfRule type="cellIs" dxfId="178" priority="11" operator="equal">
      <formula>"y"</formula>
    </cfRule>
    <cfRule type="cellIs" dxfId="177" priority="12" operator="equal">
      <formula>"g"</formula>
    </cfRule>
    <cfRule type="cellIs" dxfId="176" priority="13" operator="equal">
      <formula>"R"</formula>
    </cfRule>
    <cfRule type="cellIs" dxfId="175" priority="14" operator="equal">
      <formula>"Y"</formula>
    </cfRule>
    <cfRule type="cellIs" dxfId="174" priority="15" operator="equal">
      <formula>"G"</formula>
    </cfRule>
  </conditionalFormatting>
  <conditionalFormatting sqref="M15">
    <cfRule type="cellIs" dxfId="173" priority="4" operator="equal">
      <formula>"r"</formula>
    </cfRule>
    <cfRule type="cellIs" dxfId="172" priority="5" operator="equal">
      <formula>"y"</formula>
    </cfRule>
    <cfRule type="cellIs" dxfId="171" priority="6" operator="equal">
      <formula>"g"</formula>
    </cfRule>
    <cfRule type="cellIs" dxfId="170" priority="7" operator="equal">
      <formula>"R"</formula>
    </cfRule>
    <cfRule type="cellIs" dxfId="169" priority="8" operator="equal">
      <formula>"Y"</formula>
    </cfRule>
    <cfRule type="cellIs" dxfId="168" priority="9" operator="equal">
      <formula>"G"</formula>
    </cfRule>
  </conditionalFormatting>
  <conditionalFormatting sqref="Q15">
    <cfRule type="cellIs" dxfId="167" priority="1" operator="greaterThan">
      <formula>75</formula>
    </cfRule>
    <cfRule type="cellIs" dxfId="166" priority="2" operator="between">
      <formula>50</formula>
      <formula>75</formula>
    </cfRule>
    <cfRule type="cellIs" dxfId="165" priority="3" operator="lessThan">
      <formula>50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BBEBD4D-0F8D-C840-990F-8F9F3ABECF83}">
          <x14:formula1>
            <xm:f>Parameters!$B$31:$B$33</xm:f>
          </x14:formula1>
          <xm:sqref>I12:L61</xm:sqref>
        </x14:dataValidation>
        <x14:dataValidation type="list" allowBlank="1" showInputMessage="1" showErrorMessage="1" xr:uid="{C23573ED-F11F-CC4C-AB62-CD62D93EC7F2}">
          <x14:formula1>
            <xm:f>Parameters!$B$19:$B$28</xm:f>
          </x14:formula1>
          <xm:sqref>G12:G61</xm:sqref>
        </x14:dataValidation>
        <x14:dataValidation type="list" allowBlank="1" showInputMessage="1" showErrorMessage="1" xr:uid="{6D71A923-3F53-C544-A63A-50E7285A2B79}">
          <x14:formula1>
            <xm:f>Info!$B$35:$B$37</xm:f>
          </x14:formula1>
          <xm:sqref>M12:M61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FF00"/>
  </sheetPr>
  <dimension ref="B2:S63"/>
  <sheetViews>
    <sheetView workbookViewId="0">
      <pane ySplit="11" topLeftCell="A44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Parameters!C45</f>
        <v>Risk Procedure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114</v>
      </c>
      <c r="D12" s="63">
        <v>43223</v>
      </c>
      <c r="E12" s="1" t="s">
        <v>73</v>
      </c>
      <c r="F12" s="1" t="s">
        <v>112</v>
      </c>
      <c r="G12" s="1" t="s">
        <v>62</v>
      </c>
      <c r="H12" s="1" t="s">
        <v>115</v>
      </c>
      <c r="I12" s="5" t="s">
        <v>81</v>
      </c>
      <c r="J12" s="5" t="s">
        <v>83</v>
      </c>
      <c r="K12" s="5" t="s">
        <v>83</v>
      </c>
      <c r="L12" s="5" t="s">
        <v>81</v>
      </c>
      <c r="M12" s="1" t="s">
        <v>42</v>
      </c>
      <c r="N12" s="1"/>
      <c r="O12" s="7">
        <v>80</v>
      </c>
      <c r="P12" s="7">
        <v>70</v>
      </c>
      <c r="Q12" s="6">
        <f>(O12+P12)/2</f>
        <v>75</v>
      </c>
      <c r="R12" s="5">
        <f>Q12</f>
        <v>75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6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si="1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1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1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1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1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1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1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1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1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1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1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1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1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1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1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1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1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1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1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1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1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1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1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1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1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1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1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1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1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1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1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1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1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1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1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1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1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1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1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1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1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1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1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1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1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1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80</v>
      </c>
      <c r="P63" s="10">
        <f>SUM(P12:P61)/F63</f>
        <v>70</v>
      </c>
      <c r="Q63" s="9">
        <f>(O63+P63)/2</f>
        <v>75</v>
      </c>
      <c r="R63" s="5">
        <f t="shared" si="1"/>
        <v>75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12">
    <cfRule type="cellIs" dxfId="164" priority="73" operator="greaterThan">
      <formula>75</formula>
    </cfRule>
    <cfRule type="cellIs" dxfId="163" priority="74" operator="between">
      <formula>50</formula>
      <formula>75</formula>
    </cfRule>
    <cfRule type="cellIs" dxfId="162" priority="75" operator="lessThan">
      <formula>50</formula>
    </cfRule>
  </conditionalFormatting>
  <conditionalFormatting sqref="N16:N61">
    <cfRule type="cellIs" dxfId="161" priority="59" operator="equal">
      <formula>"r"</formula>
    </cfRule>
    <cfRule type="cellIs" dxfId="160" priority="60" operator="equal">
      <formula>"y"</formula>
    </cfRule>
    <cfRule type="cellIs" dxfId="159" priority="61" operator="equal">
      <formula>"g"</formula>
    </cfRule>
    <cfRule type="cellIs" dxfId="158" priority="62" operator="equal">
      <formula>"R"</formula>
    </cfRule>
    <cfRule type="cellIs" dxfId="157" priority="63" operator="equal">
      <formula>"Y"</formula>
    </cfRule>
    <cfRule type="cellIs" dxfId="156" priority="64" operator="equal">
      <formula>"G"</formula>
    </cfRule>
  </conditionalFormatting>
  <conditionalFormatting sqref="M12:N12">
    <cfRule type="cellIs" dxfId="155" priority="76" operator="equal">
      <formula>"r"</formula>
    </cfRule>
    <cfRule type="cellIs" dxfId="154" priority="77" operator="equal">
      <formula>"y"</formula>
    </cfRule>
    <cfRule type="cellIs" dxfId="153" priority="78" operator="equal">
      <formula>"g"</formula>
    </cfRule>
    <cfRule type="cellIs" dxfId="152" priority="79" operator="equal">
      <formula>"R"</formula>
    </cfRule>
    <cfRule type="cellIs" dxfId="151" priority="80" operator="equal">
      <formula>"Y"</formula>
    </cfRule>
    <cfRule type="cellIs" dxfId="150" priority="81" operator="equal">
      <formula>"G"</formula>
    </cfRule>
  </conditionalFormatting>
  <conditionalFormatting sqref="Q63">
    <cfRule type="cellIs" dxfId="149" priority="67" operator="greaterThan">
      <formula>75</formula>
    </cfRule>
    <cfRule type="cellIs" dxfId="148" priority="68" operator="between">
      <formula>50</formula>
      <formula>75</formula>
    </cfRule>
    <cfRule type="cellIs" dxfId="147" priority="69" operator="lessThan">
      <formula>50</formula>
    </cfRule>
  </conditionalFormatting>
  <conditionalFormatting sqref="R63">
    <cfRule type="iconSet" priority="6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:R19">
    <cfRule type="iconSet" priority="8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1:R32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5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146" priority="49" operator="equal">
      <formula>"r"</formula>
    </cfRule>
    <cfRule type="cellIs" dxfId="145" priority="50" operator="equal">
      <formula>"y"</formula>
    </cfRule>
    <cfRule type="cellIs" dxfId="144" priority="51" operator="equal">
      <formula>"g"</formula>
    </cfRule>
    <cfRule type="cellIs" dxfId="143" priority="52" operator="equal">
      <formula>"R"</formula>
    </cfRule>
    <cfRule type="cellIs" dxfId="142" priority="53" operator="equal">
      <formula>"Y"</formula>
    </cfRule>
    <cfRule type="cellIs" dxfId="141" priority="54" operator="equal">
      <formula>"G"</formula>
    </cfRule>
  </conditionalFormatting>
  <conditionalFormatting sqref="Q16:Q61">
    <cfRule type="cellIs" dxfId="140" priority="46" operator="greaterThan">
      <formula>75</formula>
    </cfRule>
    <cfRule type="cellIs" dxfId="139" priority="47" operator="between">
      <formula>50</formula>
      <formula>75</formula>
    </cfRule>
    <cfRule type="cellIs" dxfId="138" priority="48" operator="lessThan">
      <formula>50</formula>
    </cfRule>
  </conditionalFormatting>
  <conditionalFormatting sqref="N13">
    <cfRule type="cellIs" dxfId="137" priority="40" operator="equal">
      <formula>"r"</formula>
    </cfRule>
    <cfRule type="cellIs" dxfId="136" priority="41" operator="equal">
      <formula>"y"</formula>
    </cfRule>
    <cfRule type="cellIs" dxfId="135" priority="42" operator="equal">
      <formula>"g"</formula>
    </cfRule>
    <cfRule type="cellIs" dxfId="134" priority="43" operator="equal">
      <formula>"R"</formula>
    </cfRule>
    <cfRule type="cellIs" dxfId="133" priority="44" operator="equal">
      <formula>"Y"</formula>
    </cfRule>
    <cfRule type="cellIs" dxfId="132" priority="45" operator="equal">
      <formula>"G"</formula>
    </cfRule>
  </conditionalFormatting>
  <conditionalFormatting sqref="M13">
    <cfRule type="cellIs" dxfId="131" priority="34" operator="equal">
      <formula>"r"</formula>
    </cfRule>
    <cfRule type="cellIs" dxfId="130" priority="35" operator="equal">
      <formula>"y"</formula>
    </cfRule>
    <cfRule type="cellIs" dxfId="129" priority="36" operator="equal">
      <formula>"g"</formula>
    </cfRule>
    <cfRule type="cellIs" dxfId="128" priority="37" operator="equal">
      <formula>"R"</formula>
    </cfRule>
    <cfRule type="cellIs" dxfId="127" priority="38" operator="equal">
      <formula>"Y"</formula>
    </cfRule>
    <cfRule type="cellIs" dxfId="126" priority="39" operator="equal">
      <formula>"G"</formula>
    </cfRule>
  </conditionalFormatting>
  <conditionalFormatting sqref="Q13">
    <cfRule type="cellIs" dxfId="125" priority="31" operator="greaterThan">
      <formula>75</formula>
    </cfRule>
    <cfRule type="cellIs" dxfId="124" priority="32" operator="between">
      <formula>50</formula>
      <formula>75</formula>
    </cfRule>
    <cfRule type="cellIs" dxfId="123" priority="33" operator="lessThan">
      <formula>50</formula>
    </cfRule>
  </conditionalFormatting>
  <conditionalFormatting sqref="N14">
    <cfRule type="cellIs" dxfId="122" priority="25" operator="equal">
      <formula>"r"</formula>
    </cfRule>
    <cfRule type="cellIs" dxfId="121" priority="26" operator="equal">
      <formula>"y"</formula>
    </cfRule>
    <cfRule type="cellIs" dxfId="120" priority="27" operator="equal">
      <formula>"g"</formula>
    </cfRule>
    <cfRule type="cellIs" dxfId="119" priority="28" operator="equal">
      <formula>"R"</formula>
    </cfRule>
    <cfRule type="cellIs" dxfId="118" priority="29" operator="equal">
      <formula>"Y"</formula>
    </cfRule>
    <cfRule type="cellIs" dxfId="117" priority="30" operator="equal">
      <formula>"G"</formula>
    </cfRule>
  </conditionalFormatting>
  <conditionalFormatting sqref="M14">
    <cfRule type="cellIs" dxfId="116" priority="19" operator="equal">
      <formula>"r"</formula>
    </cfRule>
    <cfRule type="cellIs" dxfId="115" priority="20" operator="equal">
      <formula>"y"</formula>
    </cfRule>
    <cfRule type="cellIs" dxfId="114" priority="21" operator="equal">
      <formula>"g"</formula>
    </cfRule>
    <cfRule type="cellIs" dxfId="113" priority="22" operator="equal">
      <formula>"R"</formula>
    </cfRule>
    <cfRule type="cellIs" dxfId="112" priority="23" operator="equal">
      <formula>"Y"</formula>
    </cfRule>
    <cfRule type="cellIs" dxfId="111" priority="24" operator="equal">
      <formula>"G"</formula>
    </cfRule>
  </conditionalFormatting>
  <conditionalFormatting sqref="Q14">
    <cfRule type="cellIs" dxfId="110" priority="16" operator="greaterThan">
      <formula>75</formula>
    </cfRule>
    <cfRule type="cellIs" dxfId="109" priority="17" operator="between">
      <formula>50</formula>
      <formula>75</formula>
    </cfRule>
    <cfRule type="cellIs" dxfId="108" priority="18" operator="lessThan">
      <formula>50</formula>
    </cfRule>
  </conditionalFormatting>
  <conditionalFormatting sqref="N15">
    <cfRule type="cellIs" dxfId="107" priority="10" operator="equal">
      <formula>"r"</formula>
    </cfRule>
    <cfRule type="cellIs" dxfId="106" priority="11" operator="equal">
      <formula>"y"</formula>
    </cfRule>
    <cfRule type="cellIs" dxfId="105" priority="12" operator="equal">
      <formula>"g"</formula>
    </cfRule>
    <cfRule type="cellIs" dxfId="104" priority="13" operator="equal">
      <formula>"R"</formula>
    </cfRule>
    <cfRule type="cellIs" dxfId="103" priority="14" operator="equal">
      <formula>"Y"</formula>
    </cfRule>
    <cfRule type="cellIs" dxfId="102" priority="15" operator="equal">
      <formula>"G"</formula>
    </cfRule>
  </conditionalFormatting>
  <conditionalFormatting sqref="M15">
    <cfRule type="cellIs" dxfId="101" priority="4" operator="equal">
      <formula>"r"</formula>
    </cfRule>
    <cfRule type="cellIs" dxfId="100" priority="5" operator="equal">
      <formula>"y"</formula>
    </cfRule>
    <cfRule type="cellIs" dxfId="99" priority="6" operator="equal">
      <formula>"g"</formula>
    </cfRule>
    <cfRule type="cellIs" dxfId="98" priority="7" operator="equal">
      <formula>"R"</formula>
    </cfRule>
    <cfRule type="cellIs" dxfId="97" priority="8" operator="equal">
      <formula>"Y"</formula>
    </cfRule>
    <cfRule type="cellIs" dxfId="96" priority="9" operator="equal">
      <formula>"G"</formula>
    </cfRule>
  </conditionalFormatting>
  <conditionalFormatting sqref="Q15">
    <cfRule type="cellIs" dxfId="95" priority="1" operator="greaterThan">
      <formula>75</formula>
    </cfRule>
    <cfRule type="cellIs" dxfId="94" priority="2" operator="between">
      <formula>50</formula>
      <formula>75</formula>
    </cfRule>
    <cfRule type="cellIs" dxfId="93" priority="3" operator="lessThan">
      <formula>50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43F8EF0-76D9-A341-B84E-66E2B8487435}">
          <x14:formula1>
            <xm:f>Parameters!$B$31:$B$33</xm:f>
          </x14:formula1>
          <xm:sqref>I12:L61</xm:sqref>
        </x14:dataValidation>
        <x14:dataValidation type="list" allowBlank="1" showInputMessage="1" showErrorMessage="1" xr:uid="{CD427BB5-642D-F143-A30B-9954E3E4297A}">
          <x14:formula1>
            <xm:f>Parameters!$B$19:$B$28</xm:f>
          </x14:formula1>
          <xm:sqref>G12:G61</xm:sqref>
        </x14:dataValidation>
        <x14:dataValidation type="list" allowBlank="1" showInputMessage="1" showErrorMessage="1" xr:uid="{91467EA4-EF4A-884F-BFF6-1A3CC4C55D8E}">
          <x14:formula1>
            <xm:f>Info!$B$35:$B$37</xm:f>
          </x14:formula1>
          <xm:sqref>M12:M61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FF00"/>
  </sheetPr>
  <dimension ref="B2:S63"/>
  <sheetViews>
    <sheetView workbookViewId="0">
      <pane ySplit="11" topLeftCell="A33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Parameters!C46</f>
        <v>Test Management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111</v>
      </c>
      <c r="D12" s="63">
        <v>43223</v>
      </c>
      <c r="E12" s="1" t="s">
        <v>73</v>
      </c>
      <c r="F12" s="1" t="s">
        <v>112</v>
      </c>
      <c r="G12" s="1" t="s">
        <v>62</v>
      </c>
      <c r="H12" s="1" t="s">
        <v>113</v>
      </c>
      <c r="I12" s="5" t="s">
        <v>83</v>
      </c>
      <c r="J12" s="5" t="s">
        <v>81</v>
      </c>
      <c r="K12" s="5" t="s">
        <v>83</v>
      </c>
      <c r="L12" s="5" t="s">
        <v>83</v>
      </c>
      <c r="M12" s="1" t="s">
        <v>42</v>
      </c>
      <c r="N12" s="1"/>
      <c r="O12" s="7">
        <v>50</v>
      </c>
      <c r="P12" s="7">
        <v>70</v>
      </c>
      <c r="Q12" s="6">
        <f>(O12+P12)/2</f>
        <v>60</v>
      </c>
      <c r="R12" s="5">
        <f>Q12</f>
        <v>60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15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ref="R13:R63" si="3">Q16</f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3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3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3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3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3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3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3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3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3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3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3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3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3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3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3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3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3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3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3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3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3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3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3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3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3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3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3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3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3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3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3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3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3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3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3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3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3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3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3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3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3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3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3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3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3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50</v>
      </c>
      <c r="P63" s="10">
        <f>SUM(P12:P61)/F63</f>
        <v>70</v>
      </c>
      <c r="Q63" s="9">
        <f>(O63+P63)/2</f>
        <v>60</v>
      </c>
      <c r="R63" s="5">
        <f t="shared" si="3"/>
        <v>60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63">
    <cfRule type="cellIs" dxfId="92" priority="70" operator="greaterThan">
      <formula>75</formula>
    </cfRule>
    <cfRule type="cellIs" dxfId="91" priority="71" operator="between">
      <formula>50</formula>
      <formula>75</formula>
    </cfRule>
    <cfRule type="cellIs" dxfId="90" priority="72" operator="lessThan">
      <formula>50</formula>
    </cfRule>
  </conditionalFormatting>
  <conditionalFormatting sqref="Q16:Q61">
    <cfRule type="cellIs" dxfId="89" priority="49" operator="greaterThan">
      <formula>75</formula>
    </cfRule>
    <cfRule type="cellIs" dxfId="88" priority="50" operator="between">
      <formula>50</formula>
      <formula>75</formula>
    </cfRule>
    <cfRule type="cellIs" dxfId="87" priority="51" operator="lessThan">
      <formula>50</formula>
    </cfRule>
  </conditionalFormatting>
  <conditionalFormatting sqref="M12:N12">
    <cfRule type="cellIs" dxfId="86" priority="79" operator="equal">
      <formula>"r"</formula>
    </cfRule>
    <cfRule type="cellIs" dxfId="85" priority="80" operator="equal">
      <formula>"y"</formula>
    </cfRule>
    <cfRule type="cellIs" dxfId="84" priority="81" operator="equal">
      <formula>"g"</formula>
    </cfRule>
    <cfRule type="cellIs" dxfId="83" priority="82" operator="equal">
      <formula>"R"</formula>
    </cfRule>
    <cfRule type="cellIs" dxfId="82" priority="83" operator="equal">
      <formula>"Y"</formula>
    </cfRule>
    <cfRule type="cellIs" dxfId="81" priority="84" operator="equal">
      <formula>"G"</formula>
    </cfRule>
  </conditionalFormatting>
  <conditionalFormatting sqref="Q12">
    <cfRule type="cellIs" dxfId="80" priority="76" operator="greaterThan">
      <formula>75</formula>
    </cfRule>
    <cfRule type="cellIs" dxfId="79" priority="77" operator="between">
      <formula>50</formula>
      <formula>75</formula>
    </cfRule>
    <cfRule type="cellIs" dxfId="78" priority="78" operator="lessThan">
      <formula>50</formula>
    </cfRule>
  </conditionalFormatting>
  <conditionalFormatting sqref="R63">
    <cfRule type="iconSet" priority="69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 R16:R19">
    <cfRule type="iconSet" priority="8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6:N61">
    <cfRule type="cellIs" dxfId="77" priority="62" operator="equal">
      <formula>"r"</formula>
    </cfRule>
    <cfRule type="cellIs" dxfId="76" priority="63" operator="equal">
      <formula>"y"</formula>
    </cfRule>
    <cfRule type="cellIs" dxfId="75" priority="64" operator="equal">
      <formula>"g"</formula>
    </cfRule>
    <cfRule type="cellIs" dxfId="74" priority="65" operator="equal">
      <formula>"R"</formula>
    </cfRule>
    <cfRule type="cellIs" dxfId="73" priority="66" operator="equal">
      <formula>"Y"</formula>
    </cfRule>
    <cfRule type="cellIs" dxfId="72" priority="67" operator="equal">
      <formula>"G"</formula>
    </cfRule>
  </conditionalFormatting>
  <conditionalFormatting sqref="R21:R32">
    <cfRule type="iconSet" priority="61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60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9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71" priority="52" operator="equal">
      <formula>"r"</formula>
    </cfRule>
    <cfRule type="cellIs" dxfId="70" priority="53" operator="equal">
      <formula>"y"</formula>
    </cfRule>
    <cfRule type="cellIs" dxfId="69" priority="54" operator="equal">
      <formula>"g"</formula>
    </cfRule>
    <cfRule type="cellIs" dxfId="68" priority="55" operator="equal">
      <formula>"R"</formula>
    </cfRule>
    <cfRule type="cellIs" dxfId="67" priority="56" operator="equal">
      <formula>"Y"</formula>
    </cfRule>
    <cfRule type="cellIs" dxfId="66" priority="57" operator="equal">
      <formula>"G"</formula>
    </cfRule>
  </conditionalFormatting>
  <conditionalFormatting sqref="Q13">
    <cfRule type="cellIs" dxfId="65" priority="33" operator="greaterThan">
      <formula>75</formula>
    </cfRule>
    <cfRule type="cellIs" dxfId="64" priority="34" operator="between">
      <formula>50</formula>
      <formula>75</formula>
    </cfRule>
    <cfRule type="cellIs" dxfId="63" priority="35" operator="lessThan">
      <formula>50</formula>
    </cfRule>
  </conditionalFormatting>
  <conditionalFormatting sqref="R13">
    <cfRule type="iconSet" priority="4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3">
    <cfRule type="cellIs" dxfId="62" priority="42" operator="equal">
      <formula>"r"</formula>
    </cfRule>
    <cfRule type="cellIs" dxfId="61" priority="43" operator="equal">
      <formula>"y"</formula>
    </cfRule>
    <cfRule type="cellIs" dxfId="60" priority="44" operator="equal">
      <formula>"g"</formula>
    </cfRule>
    <cfRule type="cellIs" dxfId="59" priority="45" operator="equal">
      <formula>"R"</formula>
    </cfRule>
    <cfRule type="cellIs" dxfId="58" priority="46" operator="equal">
      <formula>"Y"</formula>
    </cfRule>
    <cfRule type="cellIs" dxfId="57" priority="47" operator="equal">
      <formula>"G"</formula>
    </cfRule>
  </conditionalFormatting>
  <conditionalFormatting sqref="M13">
    <cfRule type="cellIs" dxfId="56" priority="36" operator="equal">
      <formula>"r"</formula>
    </cfRule>
    <cfRule type="cellIs" dxfId="55" priority="37" operator="equal">
      <formula>"y"</formula>
    </cfRule>
    <cfRule type="cellIs" dxfId="54" priority="38" operator="equal">
      <formula>"g"</formula>
    </cfRule>
    <cfRule type="cellIs" dxfId="53" priority="39" operator="equal">
      <formula>"R"</formula>
    </cfRule>
    <cfRule type="cellIs" dxfId="52" priority="40" operator="equal">
      <formula>"Y"</formula>
    </cfRule>
    <cfRule type="cellIs" dxfId="51" priority="41" operator="equal">
      <formula>"G"</formula>
    </cfRule>
  </conditionalFormatting>
  <conditionalFormatting sqref="Q14">
    <cfRule type="cellIs" dxfId="50" priority="17" operator="greaterThan">
      <formula>75</formula>
    </cfRule>
    <cfRule type="cellIs" dxfId="49" priority="18" operator="between">
      <formula>50</formula>
      <formula>75</formula>
    </cfRule>
    <cfRule type="cellIs" dxfId="48" priority="19" operator="lessThan">
      <formula>50</formula>
    </cfRule>
  </conditionalFormatting>
  <conditionalFormatting sqref="R14">
    <cfRule type="iconSet" priority="3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4">
    <cfRule type="cellIs" dxfId="47" priority="26" operator="equal">
      <formula>"r"</formula>
    </cfRule>
    <cfRule type="cellIs" dxfId="46" priority="27" operator="equal">
      <formula>"y"</formula>
    </cfRule>
    <cfRule type="cellIs" dxfId="45" priority="28" operator="equal">
      <formula>"g"</formula>
    </cfRule>
    <cfRule type="cellIs" dxfId="44" priority="29" operator="equal">
      <formula>"R"</formula>
    </cfRule>
    <cfRule type="cellIs" dxfId="43" priority="30" operator="equal">
      <formula>"Y"</formula>
    </cfRule>
    <cfRule type="cellIs" dxfId="42" priority="31" operator="equal">
      <formula>"G"</formula>
    </cfRule>
  </conditionalFormatting>
  <conditionalFormatting sqref="M14">
    <cfRule type="cellIs" dxfId="41" priority="20" operator="equal">
      <formula>"r"</formula>
    </cfRule>
    <cfRule type="cellIs" dxfId="40" priority="21" operator="equal">
      <formula>"y"</formula>
    </cfRule>
    <cfRule type="cellIs" dxfId="39" priority="22" operator="equal">
      <formula>"g"</formula>
    </cfRule>
    <cfRule type="cellIs" dxfId="38" priority="23" operator="equal">
      <formula>"R"</formula>
    </cfRule>
    <cfRule type="cellIs" dxfId="37" priority="24" operator="equal">
      <formula>"Y"</formula>
    </cfRule>
    <cfRule type="cellIs" dxfId="36" priority="25" operator="equal">
      <formula>"G"</formula>
    </cfRule>
  </conditionalFormatting>
  <conditionalFormatting sqref="Q15">
    <cfRule type="cellIs" dxfId="35" priority="1" operator="greaterThan">
      <formula>75</formula>
    </cfRule>
    <cfRule type="cellIs" dxfId="34" priority="2" operator="between">
      <formula>50</formula>
      <formula>75</formula>
    </cfRule>
    <cfRule type="cellIs" dxfId="33" priority="3" operator="lessThan">
      <formula>50</formula>
    </cfRule>
  </conditionalFormatting>
  <conditionalFormatting sqref="R15">
    <cfRule type="iconSet" priority="1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5">
    <cfRule type="cellIs" dxfId="32" priority="10" operator="equal">
      <formula>"r"</formula>
    </cfRule>
    <cfRule type="cellIs" dxfId="31" priority="11" operator="equal">
      <formula>"y"</formula>
    </cfRule>
    <cfRule type="cellIs" dxfId="30" priority="12" operator="equal">
      <formula>"g"</formula>
    </cfRule>
    <cfRule type="cellIs" dxfId="29" priority="13" operator="equal">
      <formula>"R"</formula>
    </cfRule>
    <cfRule type="cellIs" dxfId="28" priority="14" operator="equal">
      <formula>"Y"</formula>
    </cfRule>
    <cfRule type="cellIs" dxfId="27" priority="15" operator="equal">
      <formula>"G"</formula>
    </cfRule>
  </conditionalFormatting>
  <conditionalFormatting sqref="M15">
    <cfRule type="cellIs" dxfId="26" priority="4" operator="equal">
      <formula>"r"</formula>
    </cfRule>
    <cfRule type="cellIs" dxfId="25" priority="5" operator="equal">
      <formula>"y"</formula>
    </cfRule>
    <cfRule type="cellIs" dxfId="24" priority="6" operator="equal">
      <formula>"g"</formula>
    </cfRule>
    <cfRule type="cellIs" dxfId="23" priority="7" operator="equal">
      <formula>"R"</formula>
    </cfRule>
    <cfRule type="cellIs" dxfId="22" priority="8" operator="equal">
      <formula>"Y"</formula>
    </cfRule>
    <cfRule type="cellIs" dxfId="21" priority="9" operator="equal">
      <formula>"G"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40CB1D-DACD-2642-9724-E05ABBB70BD0}">
          <x14:formula1>
            <xm:f>Parameters!$B$31:$B$33</xm:f>
          </x14:formula1>
          <xm:sqref>I12:L61</xm:sqref>
        </x14:dataValidation>
        <x14:dataValidation type="list" allowBlank="1" showInputMessage="1" showErrorMessage="1" xr:uid="{969259EE-D0E2-AF4B-A3CA-0F40434D50F4}">
          <x14:formula1>
            <xm:f>Parameters!$B$19:$B$28</xm:f>
          </x14:formula1>
          <xm:sqref>G12:G61</xm:sqref>
        </x14:dataValidation>
        <x14:dataValidation type="list" allowBlank="1" showInputMessage="1" showErrorMessage="1" xr:uid="{A4EB95E0-64FB-A446-A34F-FF7257453DEF}">
          <x14:formula1>
            <xm:f>Info!$B$35:$B$37</xm:f>
          </x14:formula1>
          <xm:sqref>M12:M61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2:K25"/>
  <sheetViews>
    <sheetView tabSelected="1" zoomScaleNormal="100" workbookViewId="0">
      <selection activeCell="K20" sqref="K20"/>
    </sheetView>
  </sheetViews>
  <sheetFormatPr baseColWidth="10" defaultColWidth="8.83203125" defaultRowHeight="15" x14ac:dyDescent="0.2"/>
  <cols>
    <col min="1" max="1" width="5.5" customWidth="1"/>
    <col min="2" max="2" width="4" customWidth="1"/>
    <col min="3" max="3" width="49.6640625" customWidth="1"/>
    <col min="4" max="4" width="4.33203125" customWidth="1"/>
    <col min="5" max="5" width="4.83203125" customWidth="1"/>
    <col min="6" max="6" width="4.1640625" customWidth="1"/>
    <col min="7" max="7" width="13.33203125" customWidth="1"/>
    <col min="8" max="8" width="11.83203125" customWidth="1"/>
    <col min="9" max="9" width="9" customWidth="1"/>
    <col min="10" max="10" width="3.5" customWidth="1"/>
  </cols>
  <sheetData>
    <row r="2" spans="2:8" ht="21" x14ac:dyDescent="0.2">
      <c r="B2" s="69" t="s">
        <v>5</v>
      </c>
      <c r="C2" s="70"/>
      <c r="E2" s="67" t="s">
        <v>6</v>
      </c>
      <c r="F2" s="67"/>
      <c r="G2" s="68">
        <v>41640</v>
      </c>
    </row>
    <row r="4" spans="2:8" ht="19" x14ac:dyDescent="0.25">
      <c r="B4" s="59" t="str">
        <f>Parameters!C47</f>
        <v>Analysis</v>
      </c>
      <c r="C4" s="59"/>
      <c r="D4" s="59"/>
      <c r="E4" s="59"/>
    </row>
    <row r="7" spans="2:8" ht="21" x14ac:dyDescent="0.25">
      <c r="B7" s="64" t="str">
        <f>Parameters!$B$9</f>
        <v>Customer</v>
      </c>
      <c r="C7" s="64"/>
      <c r="D7" s="64" t="str">
        <f>Parameters!$C$9</f>
        <v>De Groot &amp; Partners</v>
      </c>
      <c r="E7" s="64"/>
      <c r="F7" s="64"/>
      <c r="G7" s="64"/>
    </row>
    <row r="8" spans="2:8" ht="21" x14ac:dyDescent="0.25">
      <c r="B8" s="64" t="str">
        <f>Parameters!$B$11</f>
        <v>Lead Auditor</v>
      </c>
      <c r="C8" s="64"/>
      <c r="D8" s="64" t="str">
        <f>Parameters!$C$11</f>
        <v>R.Vriendts</v>
      </c>
      <c r="E8" s="64"/>
      <c r="F8" s="64"/>
      <c r="G8" s="64"/>
    </row>
    <row r="11" spans="2:8" x14ac:dyDescent="0.2">
      <c r="G11" s="77" t="s">
        <v>3</v>
      </c>
      <c r="H11" s="57"/>
    </row>
    <row r="12" spans="2:8" x14ac:dyDescent="0.2">
      <c r="G12" s="77" t="s">
        <v>90</v>
      </c>
      <c r="H12" s="1"/>
    </row>
    <row r="13" spans="2:8" x14ac:dyDescent="0.2">
      <c r="F13" s="23" t="s">
        <v>15</v>
      </c>
      <c r="G13" s="77" t="s">
        <v>4</v>
      </c>
      <c r="H13" s="1"/>
    </row>
    <row r="14" spans="2:8" ht="76" customHeight="1" x14ac:dyDescent="0.2">
      <c r="B14" s="76" t="s">
        <v>87</v>
      </c>
      <c r="C14" s="75" t="s">
        <v>16</v>
      </c>
      <c r="D14" s="75"/>
      <c r="E14" s="61" t="s">
        <v>130</v>
      </c>
      <c r="F14" s="76" t="s">
        <v>1</v>
      </c>
      <c r="G14" s="76" t="s">
        <v>17</v>
      </c>
      <c r="H14" s="61" t="s">
        <v>14</v>
      </c>
    </row>
    <row r="15" spans="2:8" x14ac:dyDescent="0.2">
      <c r="B15" s="4">
        <v>1</v>
      </c>
      <c r="C15" s="73" t="str">
        <f>Parameters!C37</f>
        <v>Project Identification</v>
      </c>
      <c r="D15" s="74"/>
      <c r="E15" s="7">
        <f>'1'!O63</f>
        <v>75</v>
      </c>
      <c r="F15" s="7">
        <f>'1'!P63</f>
        <v>45</v>
      </c>
      <c r="G15" s="6">
        <f>'1'!Q63</f>
        <v>60</v>
      </c>
      <c r="H15" s="5">
        <f>G15</f>
        <v>60</v>
      </c>
    </row>
    <row r="16" spans="2:8" x14ac:dyDescent="0.2">
      <c r="B16" s="4">
        <v>2</v>
      </c>
      <c r="C16" s="73" t="str">
        <f>Parameters!C38</f>
        <v>Project Definition</v>
      </c>
      <c r="D16" s="74"/>
      <c r="E16" s="7">
        <f>'2'!O63</f>
        <v>80</v>
      </c>
      <c r="F16" s="7">
        <f>'2'!P63</f>
        <v>75</v>
      </c>
      <c r="G16" s="6">
        <f>'2'!Q63</f>
        <v>77.5</v>
      </c>
      <c r="H16" s="5">
        <f t="shared" ref="H16:H24" si="0">G16</f>
        <v>77.5</v>
      </c>
    </row>
    <row r="17" spans="2:11" x14ac:dyDescent="0.2">
      <c r="B17" s="4">
        <v>3</v>
      </c>
      <c r="C17" s="73" t="str">
        <f>Parameters!C39</f>
        <v>Requirements definition</v>
      </c>
      <c r="D17" s="74"/>
      <c r="E17" s="7">
        <f>'3'!$O$63</f>
        <v>80</v>
      </c>
      <c r="F17" s="7">
        <f>'3'!$P$63</f>
        <v>80</v>
      </c>
      <c r="G17" s="6">
        <f>'3'!Q63</f>
        <v>80</v>
      </c>
      <c r="H17" s="5">
        <f t="shared" si="0"/>
        <v>80</v>
      </c>
    </row>
    <row r="18" spans="2:11" x14ac:dyDescent="0.2">
      <c r="B18" s="4">
        <v>4</v>
      </c>
      <c r="C18" s="73" t="str">
        <f>Parameters!C40</f>
        <v>Project planning (BWD)</v>
      </c>
      <c r="D18" s="74"/>
      <c r="E18" s="7">
        <f>'4'!$O$63</f>
        <v>80</v>
      </c>
      <c r="F18" s="7">
        <f>'4'!$P$63</f>
        <v>80</v>
      </c>
      <c r="G18" s="6">
        <f>'4'!$Q$63</f>
        <v>80</v>
      </c>
      <c r="H18" s="5">
        <f t="shared" si="0"/>
        <v>80</v>
      </c>
    </row>
    <row r="19" spans="2:11" x14ac:dyDescent="0.2">
      <c r="B19" s="4">
        <v>5</v>
      </c>
      <c r="C19" s="73" t="str">
        <f>Parameters!C41</f>
        <v>Communication Plan</v>
      </c>
      <c r="D19" s="74"/>
      <c r="E19" s="7">
        <f>'5'!O63</f>
        <v>80</v>
      </c>
      <c r="F19" s="7">
        <f>'5'!P63</f>
        <v>80</v>
      </c>
      <c r="G19" s="6">
        <f>'5'!Q63</f>
        <v>80</v>
      </c>
      <c r="H19" s="5">
        <f t="shared" si="0"/>
        <v>80</v>
      </c>
    </row>
    <row r="20" spans="2:11" x14ac:dyDescent="0.2">
      <c r="B20" s="4">
        <v>6</v>
      </c>
      <c r="C20" s="73" t="str">
        <f>Parameters!C42</f>
        <v>Procurement Plan</v>
      </c>
      <c r="D20" s="74"/>
      <c r="E20" s="7">
        <f>'6'!O63</f>
        <v>10</v>
      </c>
      <c r="F20" s="7">
        <f>'6'!P63</f>
        <v>10</v>
      </c>
      <c r="G20" s="6">
        <f>'6'!Q63</f>
        <v>10</v>
      </c>
      <c r="H20" s="5">
        <f t="shared" si="0"/>
        <v>10</v>
      </c>
    </row>
    <row r="21" spans="2:11" x14ac:dyDescent="0.2">
      <c r="B21" s="4">
        <v>7</v>
      </c>
      <c r="C21" s="73" t="str">
        <f>Parameters!C43</f>
        <v>Exception Procedure</v>
      </c>
      <c r="D21" s="74"/>
      <c r="E21" s="7">
        <f>'7'!O63</f>
        <v>70</v>
      </c>
      <c r="F21" s="7">
        <f>'7'!P63</f>
        <v>50</v>
      </c>
      <c r="G21" s="6">
        <f>'7'!Q63</f>
        <v>60</v>
      </c>
      <c r="H21" s="5">
        <f t="shared" si="0"/>
        <v>60</v>
      </c>
    </row>
    <row r="22" spans="2:11" x14ac:dyDescent="0.2">
      <c r="B22" s="4">
        <v>8</v>
      </c>
      <c r="C22" s="73" t="str">
        <f>Parameters!C44</f>
        <v>Staff Plan</v>
      </c>
      <c r="D22" s="74"/>
      <c r="E22" s="7">
        <f>'8'!O63</f>
        <v>30</v>
      </c>
      <c r="F22" s="7">
        <f>'8'!P63</f>
        <v>30</v>
      </c>
      <c r="G22" s="6">
        <f>'8'!Q63</f>
        <v>30</v>
      </c>
      <c r="H22" s="5">
        <f t="shared" si="0"/>
        <v>30</v>
      </c>
    </row>
    <row r="23" spans="2:11" x14ac:dyDescent="0.2">
      <c r="B23" s="4">
        <v>9</v>
      </c>
      <c r="C23" s="73" t="str">
        <f>Parameters!C45</f>
        <v>Risk Procedure</v>
      </c>
      <c r="D23" s="74"/>
      <c r="E23" s="7">
        <f>'9'!O63</f>
        <v>80</v>
      </c>
      <c r="F23" s="7">
        <f>'9'!P63</f>
        <v>70</v>
      </c>
      <c r="G23" s="6">
        <f>'9'!Q63</f>
        <v>75</v>
      </c>
      <c r="H23" s="5">
        <f t="shared" ref="H23" si="1">G23</f>
        <v>75</v>
      </c>
    </row>
    <row r="24" spans="2:11" x14ac:dyDescent="0.2">
      <c r="B24" s="4">
        <v>10</v>
      </c>
      <c r="C24" s="73" t="str">
        <f>Parameters!C46</f>
        <v>Test Management</v>
      </c>
      <c r="D24" s="74"/>
      <c r="E24" s="7">
        <f>'10'!O63</f>
        <v>50</v>
      </c>
      <c r="F24" s="7">
        <f>'10'!P63</f>
        <v>70</v>
      </c>
      <c r="G24" s="6">
        <f>'10'!Q63</f>
        <v>60</v>
      </c>
      <c r="H24" s="5">
        <f t="shared" si="0"/>
        <v>60</v>
      </c>
    </row>
    <row r="25" spans="2:11" x14ac:dyDescent="0.2">
      <c r="B25" s="72" t="s">
        <v>48</v>
      </c>
      <c r="C25" s="72"/>
      <c r="D25" s="12">
        <v>10</v>
      </c>
      <c r="E25" s="10">
        <f>SUM(E15:E24)/D25</f>
        <v>63.5</v>
      </c>
      <c r="F25" s="10">
        <f>SUM(F15:F24)/D25</f>
        <v>59</v>
      </c>
      <c r="G25" s="6">
        <f>(E25+F25)/2</f>
        <v>61.25</v>
      </c>
      <c r="H25" s="5">
        <f>G25</f>
        <v>61.25</v>
      </c>
      <c r="K25" s="8"/>
    </row>
  </sheetData>
  <mergeCells count="18">
    <mergeCell ref="C14:D14"/>
    <mergeCell ref="B4:E4"/>
    <mergeCell ref="C21:D21"/>
    <mergeCell ref="C23:D23"/>
    <mergeCell ref="C22:D22"/>
    <mergeCell ref="C24:D24"/>
    <mergeCell ref="B2:C2"/>
    <mergeCell ref="E2:F2"/>
    <mergeCell ref="B7:C7"/>
    <mergeCell ref="B8:C8"/>
    <mergeCell ref="D7:G7"/>
    <mergeCell ref="D8:G8"/>
    <mergeCell ref="C15:D15"/>
    <mergeCell ref="C16:D16"/>
    <mergeCell ref="C17:D17"/>
    <mergeCell ref="C19:D19"/>
    <mergeCell ref="C18:D18"/>
    <mergeCell ref="C20:D20"/>
  </mergeCells>
  <conditionalFormatting sqref="G15">
    <cfRule type="cellIs" dxfId="20" priority="65" operator="greaterThan">
      <formula>75</formula>
    </cfRule>
    <cfRule type="cellIs" dxfId="19" priority="66" operator="between">
      <formula>50</formula>
      <formula>75</formula>
    </cfRule>
    <cfRule type="cellIs" dxfId="18" priority="67" operator="lessThan">
      <formula>50</formula>
    </cfRule>
  </conditionalFormatting>
  <conditionalFormatting sqref="G18:G22">
    <cfRule type="cellIs" dxfId="17" priority="62" operator="greaterThan">
      <formula>75</formula>
    </cfRule>
    <cfRule type="cellIs" dxfId="16" priority="63" operator="between">
      <formula>50</formula>
      <formula>75</formula>
    </cfRule>
    <cfRule type="cellIs" dxfId="15" priority="64" operator="lessThan">
      <formula>50</formula>
    </cfRule>
  </conditionalFormatting>
  <conditionalFormatting sqref="G25">
    <cfRule type="cellIs" dxfId="14" priority="59" operator="greaterThan">
      <formula>75</formula>
    </cfRule>
    <cfRule type="cellIs" dxfId="13" priority="60" operator="between">
      <formula>50</formula>
      <formula>75</formula>
    </cfRule>
    <cfRule type="cellIs" dxfId="12" priority="61" operator="lessThan">
      <formula>50</formula>
    </cfRule>
  </conditionalFormatting>
  <conditionalFormatting sqref="H25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H15:H22">
    <cfRule type="iconSet" priority="74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G24">
    <cfRule type="cellIs" dxfId="11" priority="41" operator="greaterThan">
      <formula>75</formula>
    </cfRule>
    <cfRule type="cellIs" dxfId="10" priority="42" operator="between">
      <formula>50</formula>
      <formula>75</formula>
    </cfRule>
    <cfRule type="cellIs" dxfId="9" priority="43" operator="lessThan">
      <formula>50</formula>
    </cfRule>
  </conditionalFormatting>
  <conditionalFormatting sqref="H24">
    <cfRule type="iconSet" priority="16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G23">
    <cfRule type="cellIs" dxfId="8" priority="25" operator="greaterThan">
      <formula>75</formula>
    </cfRule>
    <cfRule type="cellIs" dxfId="7" priority="26" operator="between">
      <formula>50</formula>
      <formula>75</formula>
    </cfRule>
    <cfRule type="cellIs" dxfId="6" priority="27" operator="lessThan">
      <formula>50</formula>
    </cfRule>
  </conditionalFormatting>
  <conditionalFormatting sqref="H23">
    <cfRule type="iconSet" priority="2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G16">
    <cfRule type="cellIs" dxfId="5" priority="4" operator="greaterThan">
      <formula>75</formula>
    </cfRule>
    <cfRule type="cellIs" dxfId="4" priority="5" operator="between">
      <formula>50</formula>
      <formula>75</formula>
    </cfRule>
    <cfRule type="cellIs" dxfId="3" priority="6" operator="lessThan">
      <formula>50</formula>
    </cfRule>
  </conditionalFormatting>
  <conditionalFormatting sqref="G17">
    <cfRule type="cellIs" dxfId="2" priority="1" operator="greaterThan">
      <formula>75</formula>
    </cfRule>
    <cfRule type="cellIs" dxfId="1" priority="2" operator="between">
      <formula>50</formula>
      <formula>75</formula>
    </cfRule>
    <cfRule type="cellIs" dxfId="0" priority="3" operator="less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B2:Q37"/>
  <sheetViews>
    <sheetView workbookViewId="0">
      <selection activeCell="B6" sqref="B6:Q37"/>
    </sheetView>
  </sheetViews>
  <sheetFormatPr baseColWidth="10" defaultColWidth="8.83203125" defaultRowHeight="15" x14ac:dyDescent="0.2"/>
  <cols>
    <col min="2" max="2" width="18.5" customWidth="1"/>
  </cols>
  <sheetData>
    <row r="2" spans="2:17" x14ac:dyDescent="0.2">
      <c r="B2" s="2" t="str">
        <f>Parameters!C36</f>
        <v>Info</v>
      </c>
    </row>
    <row r="3" spans="2:17" x14ac:dyDescent="0.2">
      <c r="B3" s="78"/>
    </row>
    <row r="4" spans="2:17" x14ac:dyDescent="0.2">
      <c r="B4" s="78"/>
    </row>
    <row r="5" spans="2:17" ht="16" thickBot="1" x14ac:dyDescent="0.25"/>
    <row r="6" spans="2:17" x14ac:dyDescent="0.2">
      <c r="B6" s="40" t="s">
        <v>23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x14ac:dyDescent="0.2">
      <c r="B7" s="37" t="s">
        <v>22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</row>
    <row r="8" spans="2:17" x14ac:dyDescent="0.2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</row>
    <row r="9" spans="2:17" ht="16" thickBot="1" x14ac:dyDescent="0.25">
      <c r="B9" s="43" t="s">
        <v>21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5"/>
    </row>
    <row r="11" spans="2:17" ht="16" thickBot="1" x14ac:dyDescent="0.25"/>
    <row r="12" spans="2:17" x14ac:dyDescent="0.2">
      <c r="B12" s="17" t="s">
        <v>18</v>
      </c>
      <c r="C12" s="46" t="s">
        <v>95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2:17" x14ac:dyDescent="0.2">
      <c r="B13" s="18" t="s">
        <v>8</v>
      </c>
      <c r="C13" s="32" t="s">
        <v>24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</row>
    <row r="14" spans="2:17" x14ac:dyDescent="0.2">
      <c r="B14" s="18" t="s">
        <v>9</v>
      </c>
      <c r="C14" s="32" t="s">
        <v>25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2:17" x14ac:dyDescent="0.2">
      <c r="B15" s="18" t="s">
        <v>10</v>
      </c>
      <c r="C15" s="32" t="s">
        <v>26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2:17" x14ac:dyDescent="0.2">
      <c r="B16" s="19" t="s">
        <v>0</v>
      </c>
      <c r="C16" s="28" t="s">
        <v>27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</row>
    <row r="17" spans="2:17" x14ac:dyDescent="0.2">
      <c r="B17" s="20"/>
      <c r="C17" s="30" t="s">
        <v>28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</row>
    <row r="18" spans="2:17" x14ac:dyDescent="0.2">
      <c r="B18" s="20"/>
      <c r="C18" s="30" t="s">
        <v>30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</row>
    <row r="19" spans="2:17" x14ac:dyDescent="0.2">
      <c r="B19" s="20"/>
      <c r="C19" s="30" t="s">
        <v>29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2:17" x14ac:dyDescent="0.2">
      <c r="B20" s="21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2:17" x14ac:dyDescent="0.2">
      <c r="B21" s="18" t="s">
        <v>11</v>
      </c>
      <c r="C21" s="32" t="s">
        <v>31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</row>
    <row r="22" spans="2:17" x14ac:dyDescent="0.2">
      <c r="B22" s="18" t="s">
        <v>12</v>
      </c>
      <c r="C22" s="32" t="s">
        <v>32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</row>
    <row r="23" spans="2:17" x14ac:dyDescent="0.2">
      <c r="B23" s="18" t="s">
        <v>1</v>
      </c>
      <c r="C23" s="32" t="s">
        <v>33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</row>
    <row r="24" spans="2:17" x14ac:dyDescent="0.2">
      <c r="B24" s="18" t="s">
        <v>17</v>
      </c>
      <c r="C24" s="32" t="s">
        <v>34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</row>
    <row r="25" spans="2:17" x14ac:dyDescent="0.2">
      <c r="B25" s="19" t="s">
        <v>19</v>
      </c>
      <c r="C25" s="28" t="s">
        <v>35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</row>
    <row r="26" spans="2:17" x14ac:dyDescent="0.2">
      <c r="B26" s="20"/>
      <c r="C26" s="30" t="s">
        <v>36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</row>
    <row r="27" spans="2:17" x14ac:dyDescent="0.2">
      <c r="B27" s="20"/>
      <c r="C27" s="30" t="s">
        <v>37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</row>
    <row r="28" spans="2:17" x14ac:dyDescent="0.2">
      <c r="B28" s="20"/>
      <c r="C28" s="30" t="s">
        <v>38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</row>
    <row r="29" spans="2:17" x14ac:dyDescent="0.2">
      <c r="B29" s="20"/>
      <c r="C29" s="30" t="s">
        <v>39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</row>
    <row r="30" spans="2:17" x14ac:dyDescent="0.2">
      <c r="B30" s="20"/>
      <c r="C30" s="30" t="s">
        <v>40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</row>
    <row r="31" spans="2:17" ht="16" thickBot="1" x14ac:dyDescent="0.25">
      <c r="B31" s="22"/>
      <c r="C31" s="26" t="s">
        <v>41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</row>
    <row r="33" spans="2:2" x14ac:dyDescent="0.2">
      <c r="B33" s="23" t="s">
        <v>20</v>
      </c>
    </row>
    <row r="34" spans="2:2" x14ac:dyDescent="0.2">
      <c r="B34" s="1"/>
    </row>
    <row r="35" spans="2:2" x14ac:dyDescent="0.2">
      <c r="B35" s="55" t="s">
        <v>43</v>
      </c>
    </row>
    <row r="36" spans="2:2" x14ac:dyDescent="0.2">
      <c r="B36" s="54" t="s">
        <v>42</v>
      </c>
    </row>
    <row r="37" spans="2:2" x14ac:dyDescent="0.2">
      <c r="B37" s="53" t="s">
        <v>2</v>
      </c>
    </row>
  </sheetData>
  <mergeCells count="24">
    <mergeCell ref="C13:Q13"/>
    <mergeCell ref="B7:Q7"/>
    <mergeCell ref="B6:Q6"/>
    <mergeCell ref="B8:Q8"/>
    <mergeCell ref="B9:Q9"/>
    <mergeCell ref="C12:Q12"/>
    <mergeCell ref="C24:Q24"/>
    <mergeCell ref="C14:Q14"/>
    <mergeCell ref="C15:Q15"/>
    <mergeCell ref="C16:Q16"/>
    <mergeCell ref="C17:Q17"/>
    <mergeCell ref="C18:Q18"/>
    <mergeCell ref="C19:Q19"/>
    <mergeCell ref="C20:Q20"/>
    <mergeCell ref="C21:Q21"/>
    <mergeCell ref="C22:Q22"/>
    <mergeCell ref="C23:Q23"/>
    <mergeCell ref="C31:Q31"/>
    <mergeCell ref="C25:Q25"/>
    <mergeCell ref="C26:Q26"/>
    <mergeCell ref="C27:Q27"/>
    <mergeCell ref="C28:Q28"/>
    <mergeCell ref="C29:Q29"/>
    <mergeCell ref="C30:Q30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FFFF00"/>
  </sheetPr>
  <dimension ref="B2:S63"/>
  <sheetViews>
    <sheetView zoomScaleNormal="100" workbookViewId="0">
      <pane ySplit="11" topLeftCell="A61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Parameters!$B$9</f>
        <v>Customer</v>
      </c>
      <c r="C4" s="64"/>
      <c r="D4" s="64" t="str">
        <f>Parameters!$C$9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Parameters!$B$11</f>
        <v>Lead Auditor</v>
      </c>
      <c r="C5" s="64"/>
      <c r="D5" s="64" t="str">
        <f>Parameters!$C$11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Parameters!C37</f>
        <v>Project Identification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44</v>
      </c>
      <c r="D12" s="63">
        <v>43223</v>
      </c>
      <c r="E12" s="1" t="s">
        <v>73</v>
      </c>
      <c r="F12" s="1" t="s">
        <v>45</v>
      </c>
      <c r="G12" s="1" t="s">
        <v>62</v>
      </c>
      <c r="H12" s="1" t="s">
        <v>46</v>
      </c>
      <c r="I12" s="5" t="s">
        <v>81</v>
      </c>
      <c r="J12" s="5" t="s">
        <v>83</v>
      </c>
      <c r="K12" s="5" t="s">
        <v>83</v>
      </c>
      <c r="L12" s="5" t="s">
        <v>83</v>
      </c>
      <c r="M12" s="1" t="s">
        <v>42</v>
      </c>
      <c r="N12" s="1"/>
      <c r="O12" s="7">
        <v>75</v>
      </c>
      <c r="P12" s="7">
        <v>45</v>
      </c>
      <c r="Q12" s="6">
        <f>(O12+P12)/2</f>
        <v>60</v>
      </c>
      <c r="R12" s="5">
        <f>Q12</f>
        <v>60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" si="0">(O13+P13)/2</f>
        <v>0</v>
      </c>
      <c r="R13" s="5">
        <f t="shared" ref="R1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ref="Q14:Q15" si="2">(O14+P14)/2</f>
        <v>0</v>
      </c>
      <c r="R14" s="5">
        <f t="shared" ref="R14:R15" si="3">Q14</f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2"/>
        <v>0</v>
      </c>
      <c r="R15" s="5">
        <f t="shared" si="3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4">(O16+P16)/2</f>
        <v>0</v>
      </c>
      <c r="R16" s="5">
        <f t="shared" ref="R13:R63" si="5">Q16</f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4"/>
        <v>0</v>
      </c>
      <c r="R17" s="5">
        <f t="shared" si="5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4"/>
        <v>0</v>
      </c>
      <c r="R18" s="5">
        <f t="shared" si="5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4"/>
        <v>0</v>
      </c>
      <c r="R19" s="5">
        <f t="shared" si="5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4"/>
        <v>0</v>
      </c>
      <c r="R20" s="5">
        <f t="shared" ref="R20:R61" si="6">Q20</f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4"/>
        <v>0</v>
      </c>
      <c r="R21" s="5">
        <f t="shared" si="6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4"/>
        <v>0</v>
      </c>
      <c r="R22" s="5">
        <f t="shared" si="6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4"/>
        <v>0</v>
      </c>
      <c r="R23" s="5">
        <f t="shared" si="6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4"/>
        <v>0</v>
      </c>
      <c r="R24" s="5">
        <f t="shared" si="6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4"/>
        <v>0</v>
      </c>
      <c r="R25" s="5">
        <f t="shared" si="6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4"/>
        <v>0</v>
      </c>
      <c r="R26" s="5">
        <f t="shared" si="6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4"/>
        <v>0</v>
      </c>
      <c r="R27" s="5">
        <f t="shared" si="6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4"/>
        <v>0</v>
      </c>
      <c r="R28" s="5">
        <f t="shared" si="6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4"/>
        <v>0</v>
      </c>
      <c r="R29" s="5">
        <f t="shared" si="6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4"/>
        <v>0</v>
      </c>
      <c r="R30" s="5">
        <f t="shared" si="6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4"/>
        <v>0</v>
      </c>
      <c r="R31" s="5">
        <f t="shared" si="6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4"/>
        <v>0</v>
      </c>
      <c r="R32" s="5">
        <f t="shared" si="6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4"/>
        <v>0</v>
      </c>
      <c r="R33" s="5">
        <f t="shared" si="6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4"/>
        <v>0</v>
      </c>
      <c r="R34" s="5">
        <f t="shared" si="6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4"/>
        <v>0</v>
      </c>
      <c r="R35" s="5">
        <f t="shared" si="6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4"/>
        <v>0</v>
      </c>
      <c r="R36" s="5">
        <f t="shared" si="6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4"/>
        <v>0</v>
      </c>
      <c r="R37" s="5">
        <f t="shared" si="6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4"/>
        <v>0</v>
      </c>
      <c r="R38" s="5">
        <f t="shared" si="6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4"/>
        <v>0</v>
      </c>
      <c r="R39" s="5">
        <f t="shared" si="6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4"/>
        <v>0</v>
      </c>
      <c r="R40" s="5">
        <f t="shared" si="6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4"/>
        <v>0</v>
      </c>
      <c r="R41" s="5">
        <f t="shared" si="6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4"/>
        <v>0</v>
      </c>
      <c r="R42" s="5">
        <f t="shared" si="6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4"/>
        <v>0</v>
      </c>
      <c r="R43" s="5">
        <f t="shared" si="6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4"/>
        <v>0</v>
      </c>
      <c r="R44" s="5">
        <f t="shared" si="6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4"/>
        <v>0</v>
      </c>
      <c r="R45" s="5">
        <f t="shared" si="6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4"/>
        <v>0</v>
      </c>
      <c r="R46" s="5">
        <f t="shared" si="6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4"/>
        <v>0</v>
      </c>
      <c r="R47" s="5">
        <f t="shared" si="6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4"/>
        <v>0</v>
      </c>
      <c r="R48" s="5">
        <f t="shared" si="6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4"/>
        <v>0</v>
      </c>
      <c r="R49" s="5">
        <f t="shared" si="6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4"/>
        <v>0</v>
      </c>
      <c r="R50" s="5">
        <f t="shared" si="6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4"/>
        <v>0</v>
      </c>
      <c r="R51" s="5">
        <f t="shared" si="6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4"/>
        <v>0</v>
      </c>
      <c r="R52" s="5">
        <f t="shared" si="6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4"/>
        <v>0</v>
      </c>
      <c r="R53" s="5">
        <f t="shared" si="6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4"/>
        <v>0</v>
      </c>
      <c r="R54" s="5">
        <f t="shared" si="6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4"/>
        <v>0</v>
      </c>
      <c r="R55" s="5">
        <f t="shared" si="6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4"/>
        <v>0</v>
      </c>
      <c r="R56" s="5">
        <f t="shared" si="6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4"/>
        <v>0</v>
      </c>
      <c r="R57" s="5">
        <f t="shared" si="6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4"/>
        <v>0</v>
      </c>
      <c r="R58" s="5">
        <f t="shared" si="6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4"/>
        <v>0</v>
      </c>
      <c r="R59" s="5">
        <f t="shared" si="6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4"/>
        <v>0</v>
      </c>
      <c r="R60" s="5">
        <f t="shared" si="6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4"/>
        <v>0</v>
      </c>
      <c r="R61" s="5">
        <f t="shared" si="6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75</v>
      </c>
      <c r="P63" s="10">
        <f>SUM(P12:P61)/F63</f>
        <v>45</v>
      </c>
      <c r="Q63" s="9">
        <f>(O63+P63)/2</f>
        <v>60</v>
      </c>
      <c r="R63" s="5">
        <f t="shared" si="5"/>
        <v>60</v>
      </c>
      <c r="S63" s="8"/>
    </row>
  </sheetData>
  <sheetProtection formatCells="0" formatColumns="0" formatRows="0" insertColumns="0" insertHyperlinks="0" deleteColumns="0" autoFilter="0" pivotTables="0"/>
  <mergeCells count="10">
    <mergeCell ref="O9:P9"/>
    <mergeCell ref="B2:G2"/>
    <mergeCell ref="B7:E7"/>
    <mergeCell ref="B4:C4"/>
    <mergeCell ref="D4:E4"/>
    <mergeCell ref="D5:E5"/>
    <mergeCell ref="G63:M63"/>
    <mergeCell ref="B62:R62"/>
    <mergeCell ref="B63:C63"/>
    <mergeCell ref="B5:C5"/>
  </mergeCells>
  <conditionalFormatting sqref="M12:N12">
    <cfRule type="cellIs" dxfId="680" priority="177" operator="equal">
      <formula>"r"</formula>
    </cfRule>
    <cfRule type="cellIs" dxfId="679" priority="178" operator="equal">
      <formula>"y"</formula>
    </cfRule>
    <cfRule type="cellIs" dxfId="678" priority="179" operator="equal">
      <formula>"g"</formula>
    </cfRule>
    <cfRule type="cellIs" dxfId="677" priority="180" operator="equal">
      <formula>"R"</formula>
    </cfRule>
    <cfRule type="cellIs" dxfId="676" priority="182" operator="equal">
      <formula>"Y"</formula>
    </cfRule>
    <cfRule type="cellIs" dxfId="675" priority="183" operator="equal">
      <formula>"G"</formula>
    </cfRule>
  </conditionalFormatting>
  <conditionalFormatting sqref="Q12">
    <cfRule type="cellIs" dxfId="674" priority="135" operator="greaterThan">
      <formula>75</formula>
    </cfRule>
    <cfRule type="cellIs" dxfId="673" priority="136" operator="between">
      <formula>50</formula>
      <formula>75</formula>
    </cfRule>
    <cfRule type="cellIs" dxfId="672" priority="137" operator="lessThan">
      <formula>50</formula>
    </cfRule>
  </conditionalFormatting>
  <conditionalFormatting sqref="Q63">
    <cfRule type="cellIs" dxfId="668" priority="89" operator="greaterThan">
      <formula>75</formula>
    </cfRule>
    <cfRule type="cellIs" dxfId="667" priority="90" operator="between">
      <formula>50</formula>
      <formula>75</formula>
    </cfRule>
    <cfRule type="cellIs" dxfId="666" priority="91" operator="lessThan">
      <formula>50</formula>
    </cfRule>
  </conditionalFormatting>
  <conditionalFormatting sqref="R63">
    <cfRule type="iconSet" priority="8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 R16:R19">
    <cfRule type="iconSet" priority="184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8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6:N61">
    <cfRule type="cellIs" dxfId="665" priority="71" operator="equal">
      <formula>"r"</formula>
    </cfRule>
    <cfRule type="cellIs" dxfId="664" priority="72" operator="equal">
      <formula>"y"</formula>
    </cfRule>
    <cfRule type="cellIs" dxfId="663" priority="73" operator="equal">
      <formula>"g"</formula>
    </cfRule>
    <cfRule type="cellIs" dxfId="662" priority="74" operator="equal">
      <formula>"R"</formula>
    </cfRule>
    <cfRule type="cellIs" dxfId="661" priority="75" operator="equal">
      <formula>"Y"</formula>
    </cfRule>
    <cfRule type="cellIs" dxfId="660" priority="76" operator="equal">
      <formula>"G"</formula>
    </cfRule>
  </conditionalFormatting>
  <conditionalFormatting sqref="R21:R32">
    <cfRule type="iconSet" priority="70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69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6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6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659" priority="52" operator="equal">
      <formula>"r"</formula>
    </cfRule>
    <cfRule type="cellIs" dxfId="658" priority="53" operator="equal">
      <formula>"y"</formula>
    </cfRule>
    <cfRule type="cellIs" dxfId="657" priority="54" operator="equal">
      <formula>"g"</formula>
    </cfRule>
    <cfRule type="cellIs" dxfId="656" priority="55" operator="equal">
      <formula>"R"</formula>
    </cfRule>
    <cfRule type="cellIs" dxfId="655" priority="56" operator="equal">
      <formula>"Y"</formula>
    </cfRule>
    <cfRule type="cellIs" dxfId="654" priority="57" operator="equal">
      <formula>"G"</formula>
    </cfRule>
  </conditionalFormatting>
  <conditionalFormatting sqref="Q16:Q61">
    <cfRule type="cellIs" dxfId="653" priority="49" operator="greaterThan">
      <formula>75</formula>
    </cfRule>
    <cfRule type="cellIs" dxfId="652" priority="50" operator="between">
      <formula>50</formula>
      <formula>75</formula>
    </cfRule>
    <cfRule type="cellIs" dxfId="651" priority="51" operator="lessThan">
      <formula>50</formula>
    </cfRule>
  </conditionalFormatting>
  <conditionalFormatting sqref="R14">
    <cfRule type="iconSet" priority="4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4">
    <cfRule type="cellIs" dxfId="650" priority="42" operator="equal">
      <formula>"r"</formula>
    </cfRule>
    <cfRule type="cellIs" dxfId="649" priority="43" operator="equal">
      <formula>"y"</formula>
    </cfRule>
    <cfRule type="cellIs" dxfId="648" priority="44" operator="equal">
      <formula>"g"</formula>
    </cfRule>
    <cfRule type="cellIs" dxfId="647" priority="45" operator="equal">
      <formula>"R"</formula>
    </cfRule>
    <cfRule type="cellIs" dxfId="646" priority="46" operator="equal">
      <formula>"Y"</formula>
    </cfRule>
    <cfRule type="cellIs" dxfId="645" priority="47" operator="equal">
      <formula>"G"</formula>
    </cfRule>
  </conditionalFormatting>
  <conditionalFormatting sqref="M14">
    <cfRule type="cellIs" dxfId="644" priority="36" operator="equal">
      <formula>"r"</formula>
    </cfRule>
    <cfRule type="cellIs" dxfId="643" priority="37" operator="equal">
      <formula>"y"</formula>
    </cfRule>
    <cfRule type="cellIs" dxfId="642" priority="38" operator="equal">
      <formula>"g"</formula>
    </cfRule>
    <cfRule type="cellIs" dxfId="641" priority="39" operator="equal">
      <formula>"R"</formula>
    </cfRule>
    <cfRule type="cellIs" dxfId="640" priority="40" operator="equal">
      <formula>"Y"</formula>
    </cfRule>
    <cfRule type="cellIs" dxfId="639" priority="41" operator="equal">
      <formula>"G"</formula>
    </cfRule>
  </conditionalFormatting>
  <conditionalFormatting sqref="Q14">
    <cfRule type="cellIs" dxfId="638" priority="33" operator="greaterThan">
      <formula>75</formula>
    </cfRule>
    <cfRule type="cellIs" dxfId="637" priority="34" operator="between">
      <formula>50</formula>
      <formula>75</formula>
    </cfRule>
    <cfRule type="cellIs" dxfId="636" priority="35" operator="lessThan">
      <formula>50</formula>
    </cfRule>
  </conditionalFormatting>
  <conditionalFormatting sqref="R15">
    <cfRule type="iconSet" priority="3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5">
    <cfRule type="cellIs" dxfId="635" priority="26" operator="equal">
      <formula>"r"</formula>
    </cfRule>
    <cfRule type="cellIs" dxfId="634" priority="27" operator="equal">
      <formula>"y"</formula>
    </cfRule>
    <cfRule type="cellIs" dxfId="633" priority="28" operator="equal">
      <formula>"g"</formula>
    </cfRule>
    <cfRule type="cellIs" dxfId="632" priority="29" operator="equal">
      <formula>"R"</formula>
    </cfRule>
    <cfRule type="cellIs" dxfId="631" priority="30" operator="equal">
      <formula>"Y"</formula>
    </cfRule>
    <cfRule type="cellIs" dxfId="630" priority="31" operator="equal">
      <formula>"G"</formula>
    </cfRule>
  </conditionalFormatting>
  <conditionalFormatting sqref="M15">
    <cfRule type="cellIs" dxfId="629" priority="20" operator="equal">
      <formula>"r"</formula>
    </cfRule>
    <cfRule type="cellIs" dxfId="628" priority="21" operator="equal">
      <formula>"y"</formula>
    </cfRule>
    <cfRule type="cellIs" dxfId="627" priority="22" operator="equal">
      <formula>"g"</formula>
    </cfRule>
    <cfRule type="cellIs" dxfId="626" priority="23" operator="equal">
      <formula>"R"</formula>
    </cfRule>
    <cfRule type="cellIs" dxfId="625" priority="24" operator="equal">
      <formula>"Y"</formula>
    </cfRule>
    <cfRule type="cellIs" dxfId="624" priority="25" operator="equal">
      <formula>"G"</formula>
    </cfRule>
  </conditionalFormatting>
  <conditionalFormatting sqref="Q15">
    <cfRule type="cellIs" dxfId="623" priority="17" operator="greaterThan">
      <formula>75</formula>
    </cfRule>
    <cfRule type="cellIs" dxfId="622" priority="18" operator="between">
      <formula>50</formula>
      <formula>75</formula>
    </cfRule>
    <cfRule type="cellIs" dxfId="621" priority="19" operator="lessThan">
      <formula>50</formula>
    </cfRule>
  </conditionalFormatting>
  <conditionalFormatting sqref="R13">
    <cfRule type="iconSet" priority="1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3">
    <cfRule type="cellIs" dxfId="620" priority="10" operator="equal">
      <formula>"r"</formula>
    </cfRule>
    <cfRule type="cellIs" dxfId="619" priority="11" operator="equal">
      <formula>"y"</formula>
    </cfRule>
    <cfRule type="cellIs" dxfId="618" priority="12" operator="equal">
      <formula>"g"</formula>
    </cfRule>
    <cfRule type="cellIs" dxfId="617" priority="13" operator="equal">
      <formula>"R"</formula>
    </cfRule>
    <cfRule type="cellIs" dxfId="616" priority="14" operator="equal">
      <formula>"Y"</formula>
    </cfRule>
    <cfRule type="cellIs" dxfId="615" priority="15" operator="equal">
      <formula>"G"</formula>
    </cfRule>
  </conditionalFormatting>
  <conditionalFormatting sqref="M13">
    <cfRule type="cellIs" dxfId="614" priority="4" operator="equal">
      <formula>"r"</formula>
    </cfRule>
    <cfRule type="cellIs" dxfId="613" priority="5" operator="equal">
      <formula>"y"</formula>
    </cfRule>
    <cfRule type="cellIs" dxfId="612" priority="6" operator="equal">
      <formula>"g"</formula>
    </cfRule>
    <cfRule type="cellIs" dxfId="611" priority="7" operator="equal">
      <formula>"R"</formula>
    </cfRule>
    <cfRule type="cellIs" dxfId="610" priority="8" operator="equal">
      <formula>"Y"</formula>
    </cfRule>
    <cfRule type="cellIs" dxfId="609" priority="9" operator="equal">
      <formula>"G"</formula>
    </cfRule>
  </conditionalFormatting>
  <conditionalFormatting sqref="Q13">
    <cfRule type="cellIs" dxfId="608" priority="1" operator="greaterThan">
      <formula>75</formula>
    </cfRule>
    <cfRule type="cellIs" dxfId="607" priority="2" operator="between">
      <formula>50</formula>
      <formula>75</formula>
    </cfRule>
    <cfRule type="cellIs" dxfId="606" priority="3" operator="less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C3C63F-DE92-2848-A5AA-2C87471E90D6}">
          <x14:formula1>
            <xm:f>Parameters!$B$19:$B$28</xm:f>
          </x14:formula1>
          <xm:sqref>G12:G61</xm:sqref>
        </x14:dataValidation>
        <x14:dataValidation type="list" allowBlank="1" showInputMessage="1" showErrorMessage="1" xr:uid="{C12E510F-4B98-B240-A19B-A9F198E5E45C}">
          <x14:formula1>
            <xm:f>Parameters!$B$31:$B$33</xm:f>
          </x14:formula1>
          <xm:sqref>I12:L61</xm:sqref>
        </x14:dataValidation>
        <x14:dataValidation type="list" allowBlank="1" showInputMessage="1" showErrorMessage="1" xr:uid="{D3EBE9C0-825E-EE43-A194-D5E7EA6A1E65}">
          <x14:formula1>
            <xm:f>Info!$B$35:$B$37</xm:f>
          </x14:formula1>
          <xm:sqref>M12:M61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tabColor rgb="FFFFFF00"/>
  </sheetPr>
  <dimension ref="B2:S63"/>
  <sheetViews>
    <sheetView zoomScale="91" workbookViewId="0">
      <pane ySplit="11" topLeftCell="A46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Parameters!C38</f>
        <v>Project Definition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91</v>
      </c>
      <c r="D12" s="63">
        <v>43225</v>
      </c>
      <c r="E12" s="1" t="s">
        <v>92</v>
      </c>
      <c r="F12" s="1" t="s">
        <v>94</v>
      </c>
      <c r="G12" s="1" t="s">
        <v>65</v>
      </c>
      <c r="H12" s="1" t="s">
        <v>47</v>
      </c>
      <c r="I12" s="5" t="s">
        <v>81</v>
      </c>
      <c r="J12" s="5" t="s">
        <v>83</v>
      </c>
      <c r="K12" s="5" t="s">
        <v>83</v>
      </c>
      <c r="L12" s="5" t="s">
        <v>83</v>
      </c>
      <c r="M12" s="1" t="s">
        <v>42</v>
      </c>
      <c r="N12" s="1"/>
      <c r="O12" s="7">
        <v>80</v>
      </c>
      <c r="P12" s="7">
        <v>75</v>
      </c>
      <c r="Q12" s="6">
        <f>(O12+P12)/2</f>
        <v>77.5</v>
      </c>
      <c r="R12" s="5">
        <f>Q12</f>
        <v>77.5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" si="0">(O13+P13)/2</f>
        <v>0</v>
      </c>
      <c r="R13" s="5">
        <f t="shared" ref="R1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ref="Q14:Q15" si="2">(O14+P14)/2</f>
        <v>0</v>
      </c>
      <c r="R14" s="5">
        <f t="shared" ref="R13:R63" si="3">Q14</f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2"/>
        <v>0</v>
      </c>
      <c r="R15" s="5">
        <f t="shared" si="3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4">(O16+P16)/2</f>
        <v>0</v>
      </c>
      <c r="R16" s="5">
        <f t="shared" si="3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4"/>
        <v>0</v>
      </c>
      <c r="R17" s="5">
        <f t="shared" si="3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4"/>
        <v>0</v>
      </c>
      <c r="R18" s="5">
        <f t="shared" si="3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4"/>
        <v>0</v>
      </c>
      <c r="R19" s="5">
        <f t="shared" si="3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4"/>
        <v>0</v>
      </c>
      <c r="R20" s="5">
        <f t="shared" si="3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4"/>
        <v>0</v>
      </c>
      <c r="R21" s="5">
        <f t="shared" si="3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4"/>
        <v>0</v>
      </c>
      <c r="R22" s="5">
        <f t="shared" si="3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4"/>
        <v>0</v>
      </c>
      <c r="R23" s="5">
        <f t="shared" si="3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4"/>
        <v>0</v>
      </c>
      <c r="R24" s="5">
        <f t="shared" si="3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4"/>
        <v>0</v>
      </c>
      <c r="R25" s="5">
        <f t="shared" si="3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4"/>
        <v>0</v>
      </c>
      <c r="R26" s="5">
        <f t="shared" si="3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4"/>
        <v>0</v>
      </c>
      <c r="R27" s="5">
        <f t="shared" si="3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4"/>
        <v>0</v>
      </c>
      <c r="R28" s="5">
        <f t="shared" si="3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4"/>
        <v>0</v>
      </c>
      <c r="R29" s="5">
        <f t="shared" si="3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4"/>
        <v>0</v>
      </c>
      <c r="R30" s="5">
        <f t="shared" si="3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4"/>
        <v>0</v>
      </c>
      <c r="R31" s="5">
        <f t="shared" si="3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4"/>
        <v>0</v>
      </c>
      <c r="R32" s="5">
        <f t="shared" si="3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4"/>
        <v>0</v>
      </c>
      <c r="R33" s="5">
        <f t="shared" si="3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4"/>
        <v>0</v>
      </c>
      <c r="R34" s="5">
        <f t="shared" si="3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4"/>
        <v>0</v>
      </c>
      <c r="R35" s="5">
        <f t="shared" si="3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4"/>
        <v>0</v>
      </c>
      <c r="R36" s="5">
        <f t="shared" si="3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4"/>
        <v>0</v>
      </c>
      <c r="R37" s="5">
        <f t="shared" si="3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4"/>
        <v>0</v>
      </c>
      <c r="R38" s="5">
        <f t="shared" si="3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4"/>
        <v>0</v>
      </c>
      <c r="R39" s="5">
        <f t="shared" si="3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4"/>
        <v>0</v>
      </c>
      <c r="R40" s="5">
        <f t="shared" si="3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4"/>
        <v>0</v>
      </c>
      <c r="R41" s="5">
        <f t="shared" si="3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4"/>
        <v>0</v>
      </c>
      <c r="R42" s="5">
        <f t="shared" si="3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4"/>
        <v>0</v>
      </c>
      <c r="R43" s="5">
        <f t="shared" si="3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4"/>
        <v>0</v>
      </c>
      <c r="R44" s="5">
        <f t="shared" si="3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4"/>
        <v>0</v>
      </c>
      <c r="R45" s="5">
        <f t="shared" si="3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4"/>
        <v>0</v>
      </c>
      <c r="R46" s="5">
        <f t="shared" si="3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4"/>
        <v>0</v>
      </c>
      <c r="R47" s="5">
        <f t="shared" si="3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4"/>
        <v>0</v>
      </c>
      <c r="R48" s="5">
        <f t="shared" si="3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4"/>
        <v>0</v>
      </c>
      <c r="R49" s="5">
        <f t="shared" si="3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4"/>
        <v>0</v>
      </c>
      <c r="R50" s="5">
        <f t="shared" si="3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4"/>
        <v>0</v>
      </c>
      <c r="R51" s="5">
        <f t="shared" si="3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4"/>
        <v>0</v>
      </c>
      <c r="R52" s="5">
        <f t="shared" si="3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4"/>
        <v>0</v>
      </c>
      <c r="R53" s="5">
        <f t="shared" si="3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4"/>
        <v>0</v>
      </c>
      <c r="R54" s="5">
        <f t="shared" si="3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4"/>
        <v>0</v>
      </c>
      <c r="R55" s="5">
        <f t="shared" si="3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4"/>
        <v>0</v>
      </c>
      <c r="R56" s="5">
        <f t="shared" si="3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4"/>
        <v>0</v>
      </c>
      <c r="R57" s="5">
        <f t="shared" si="3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4"/>
        <v>0</v>
      </c>
      <c r="R58" s="5">
        <f t="shared" si="3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4"/>
        <v>0</v>
      </c>
      <c r="R59" s="5">
        <f t="shared" si="3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4"/>
        <v>0</v>
      </c>
      <c r="R60" s="5">
        <f t="shared" si="3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4"/>
        <v>0</v>
      </c>
      <c r="R61" s="5">
        <f t="shared" si="3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80</v>
      </c>
      <c r="P63" s="10">
        <f>SUM(P12:P61)/F63</f>
        <v>75</v>
      </c>
      <c r="Q63" s="9">
        <f>(O63+P63)/2</f>
        <v>77.5</v>
      </c>
      <c r="R63" s="5">
        <f t="shared" si="3"/>
        <v>77.5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M12:N12">
    <cfRule type="cellIs" dxfId="605" priority="77" operator="equal">
      <formula>"r"</formula>
    </cfRule>
    <cfRule type="cellIs" dxfId="604" priority="78" operator="equal">
      <formula>"y"</formula>
    </cfRule>
    <cfRule type="cellIs" dxfId="603" priority="79" operator="equal">
      <formula>"g"</formula>
    </cfRule>
    <cfRule type="cellIs" dxfId="602" priority="80" operator="equal">
      <formula>"R"</formula>
    </cfRule>
    <cfRule type="cellIs" dxfId="601" priority="81" operator="equal">
      <formula>"Y"</formula>
    </cfRule>
    <cfRule type="cellIs" dxfId="600" priority="82" operator="equal">
      <formula>"G"</formula>
    </cfRule>
  </conditionalFormatting>
  <conditionalFormatting sqref="Q12">
    <cfRule type="cellIs" dxfId="599" priority="74" operator="greaterThan">
      <formula>75</formula>
    </cfRule>
    <cfRule type="cellIs" dxfId="598" priority="75" operator="between">
      <formula>50</formula>
      <formula>75</formula>
    </cfRule>
    <cfRule type="cellIs" dxfId="597" priority="76" operator="lessThan">
      <formula>50</formula>
    </cfRule>
  </conditionalFormatting>
  <conditionalFormatting sqref="Q63">
    <cfRule type="cellIs" dxfId="593" priority="68" operator="greaterThan">
      <formula>75</formula>
    </cfRule>
    <cfRule type="cellIs" dxfId="592" priority="69" operator="between">
      <formula>50</formula>
      <formula>75</formula>
    </cfRule>
    <cfRule type="cellIs" dxfId="591" priority="70" operator="lessThan">
      <formula>50</formula>
    </cfRule>
  </conditionalFormatting>
  <conditionalFormatting sqref="R63">
    <cfRule type="iconSet" priority="6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 R14:R19">
    <cfRule type="iconSet" priority="83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6:N61">
    <cfRule type="cellIs" dxfId="590" priority="60" operator="equal">
      <formula>"r"</formula>
    </cfRule>
    <cfRule type="cellIs" dxfId="589" priority="61" operator="equal">
      <formula>"y"</formula>
    </cfRule>
    <cfRule type="cellIs" dxfId="588" priority="62" operator="equal">
      <formula>"g"</formula>
    </cfRule>
    <cfRule type="cellIs" dxfId="587" priority="63" operator="equal">
      <formula>"R"</formula>
    </cfRule>
    <cfRule type="cellIs" dxfId="586" priority="64" operator="equal">
      <formula>"Y"</formula>
    </cfRule>
    <cfRule type="cellIs" dxfId="585" priority="65" operator="equal">
      <formula>"G"</formula>
    </cfRule>
  </conditionalFormatting>
  <conditionalFormatting sqref="R21:R32">
    <cfRule type="iconSet" priority="59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584" priority="50" operator="equal">
      <formula>"r"</formula>
    </cfRule>
    <cfRule type="cellIs" dxfId="583" priority="51" operator="equal">
      <formula>"y"</formula>
    </cfRule>
    <cfRule type="cellIs" dxfId="582" priority="52" operator="equal">
      <formula>"g"</formula>
    </cfRule>
    <cfRule type="cellIs" dxfId="581" priority="53" operator="equal">
      <formula>"R"</formula>
    </cfRule>
    <cfRule type="cellIs" dxfId="580" priority="54" operator="equal">
      <formula>"Y"</formula>
    </cfRule>
    <cfRule type="cellIs" dxfId="579" priority="55" operator="equal">
      <formula>"G"</formula>
    </cfRule>
  </conditionalFormatting>
  <conditionalFormatting sqref="Q16:Q61">
    <cfRule type="cellIs" dxfId="578" priority="47" operator="greaterThan">
      <formula>75</formula>
    </cfRule>
    <cfRule type="cellIs" dxfId="577" priority="48" operator="between">
      <formula>50</formula>
      <formula>75</formula>
    </cfRule>
    <cfRule type="cellIs" dxfId="576" priority="49" operator="lessThan">
      <formula>50</formula>
    </cfRule>
  </conditionalFormatting>
  <conditionalFormatting sqref="N14">
    <cfRule type="cellIs" dxfId="575" priority="41" operator="equal">
      <formula>"r"</formula>
    </cfRule>
    <cfRule type="cellIs" dxfId="574" priority="42" operator="equal">
      <formula>"y"</formula>
    </cfRule>
    <cfRule type="cellIs" dxfId="573" priority="43" operator="equal">
      <formula>"g"</formula>
    </cfRule>
    <cfRule type="cellIs" dxfId="572" priority="44" operator="equal">
      <formula>"R"</formula>
    </cfRule>
    <cfRule type="cellIs" dxfId="571" priority="45" operator="equal">
      <formula>"Y"</formula>
    </cfRule>
    <cfRule type="cellIs" dxfId="570" priority="46" operator="equal">
      <formula>"G"</formula>
    </cfRule>
  </conditionalFormatting>
  <conditionalFormatting sqref="M14">
    <cfRule type="cellIs" dxfId="569" priority="35" operator="equal">
      <formula>"r"</formula>
    </cfRule>
    <cfRule type="cellIs" dxfId="568" priority="36" operator="equal">
      <formula>"y"</formula>
    </cfRule>
    <cfRule type="cellIs" dxfId="567" priority="37" operator="equal">
      <formula>"g"</formula>
    </cfRule>
    <cfRule type="cellIs" dxfId="566" priority="38" operator="equal">
      <formula>"R"</formula>
    </cfRule>
    <cfRule type="cellIs" dxfId="565" priority="39" operator="equal">
      <formula>"Y"</formula>
    </cfRule>
    <cfRule type="cellIs" dxfId="564" priority="40" operator="equal">
      <formula>"G"</formula>
    </cfRule>
  </conditionalFormatting>
  <conditionalFormatting sqref="Q14">
    <cfRule type="cellIs" dxfId="563" priority="32" operator="greaterThan">
      <formula>75</formula>
    </cfRule>
    <cfRule type="cellIs" dxfId="562" priority="33" operator="between">
      <formula>50</formula>
      <formula>75</formula>
    </cfRule>
    <cfRule type="cellIs" dxfId="561" priority="34" operator="lessThan">
      <formula>50</formula>
    </cfRule>
  </conditionalFormatting>
  <conditionalFormatting sqref="N15">
    <cfRule type="cellIs" dxfId="560" priority="26" operator="equal">
      <formula>"r"</formula>
    </cfRule>
    <cfRule type="cellIs" dxfId="559" priority="27" operator="equal">
      <formula>"y"</formula>
    </cfRule>
    <cfRule type="cellIs" dxfId="558" priority="28" operator="equal">
      <formula>"g"</formula>
    </cfRule>
    <cfRule type="cellIs" dxfId="557" priority="29" operator="equal">
      <formula>"R"</formula>
    </cfRule>
    <cfRule type="cellIs" dxfId="556" priority="30" operator="equal">
      <formula>"Y"</formula>
    </cfRule>
    <cfRule type="cellIs" dxfId="555" priority="31" operator="equal">
      <formula>"G"</formula>
    </cfRule>
  </conditionalFormatting>
  <conditionalFormatting sqref="M15">
    <cfRule type="cellIs" dxfId="554" priority="20" operator="equal">
      <formula>"r"</formula>
    </cfRule>
    <cfRule type="cellIs" dxfId="553" priority="21" operator="equal">
      <formula>"y"</formula>
    </cfRule>
    <cfRule type="cellIs" dxfId="552" priority="22" operator="equal">
      <formula>"g"</formula>
    </cfRule>
    <cfRule type="cellIs" dxfId="551" priority="23" operator="equal">
      <formula>"R"</formula>
    </cfRule>
    <cfRule type="cellIs" dxfId="550" priority="24" operator="equal">
      <formula>"Y"</formula>
    </cfRule>
    <cfRule type="cellIs" dxfId="549" priority="25" operator="equal">
      <formula>"G"</formula>
    </cfRule>
  </conditionalFormatting>
  <conditionalFormatting sqref="Q15">
    <cfRule type="cellIs" dxfId="548" priority="17" operator="greaterThan">
      <formula>75</formula>
    </cfRule>
    <cfRule type="cellIs" dxfId="547" priority="18" operator="between">
      <formula>50</formula>
      <formula>75</formula>
    </cfRule>
    <cfRule type="cellIs" dxfId="546" priority="19" operator="lessThan">
      <formula>50</formula>
    </cfRule>
  </conditionalFormatting>
  <conditionalFormatting sqref="R13">
    <cfRule type="iconSet" priority="1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3">
    <cfRule type="cellIs" dxfId="545" priority="10" operator="equal">
      <formula>"r"</formula>
    </cfRule>
    <cfRule type="cellIs" dxfId="544" priority="11" operator="equal">
      <formula>"y"</formula>
    </cfRule>
    <cfRule type="cellIs" dxfId="543" priority="12" operator="equal">
      <formula>"g"</formula>
    </cfRule>
    <cfRule type="cellIs" dxfId="542" priority="13" operator="equal">
      <formula>"R"</formula>
    </cfRule>
    <cfRule type="cellIs" dxfId="541" priority="14" operator="equal">
      <formula>"Y"</formula>
    </cfRule>
    <cfRule type="cellIs" dxfId="540" priority="15" operator="equal">
      <formula>"G"</formula>
    </cfRule>
  </conditionalFormatting>
  <conditionalFormatting sqref="M13">
    <cfRule type="cellIs" dxfId="539" priority="4" operator="equal">
      <formula>"r"</formula>
    </cfRule>
    <cfRule type="cellIs" dxfId="538" priority="5" operator="equal">
      <formula>"y"</formula>
    </cfRule>
    <cfRule type="cellIs" dxfId="537" priority="6" operator="equal">
      <formula>"g"</formula>
    </cfRule>
    <cfRule type="cellIs" dxfId="536" priority="7" operator="equal">
      <formula>"R"</formula>
    </cfRule>
    <cfRule type="cellIs" dxfId="535" priority="8" operator="equal">
      <formula>"Y"</formula>
    </cfRule>
    <cfRule type="cellIs" dxfId="534" priority="9" operator="equal">
      <formula>"G"</formula>
    </cfRule>
  </conditionalFormatting>
  <conditionalFormatting sqref="Q13">
    <cfRule type="cellIs" dxfId="533" priority="1" operator="greaterThan">
      <formula>75</formula>
    </cfRule>
    <cfRule type="cellIs" dxfId="532" priority="2" operator="between">
      <formula>50</formula>
      <formula>75</formula>
    </cfRule>
    <cfRule type="cellIs" dxfId="531" priority="3" operator="less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3B1F16F-CE31-A244-ADAE-784D423A47F0}">
          <x14:formula1>
            <xm:f>Parameters!$B$31:$B$33</xm:f>
          </x14:formula1>
          <xm:sqref>I12:L61</xm:sqref>
        </x14:dataValidation>
        <x14:dataValidation type="list" allowBlank="1" showInputMessage="1" showErrorMessage="1" xr:uid="{4EB3FAB7-D64A-B843-8131-0DEDAD3EBB4B}">
          <x14:formula1>
            <xm:f>Parameters!$B$19:$B$28</xm:f>
          </x14:formula1>
          <xm:sqref>G12:G61</xm:sqref>
        </x14:dataValidation>
        <x14:dataValidation type="list" allowBlank="1" showInputMessage="1" showErrorMessage="1" xr:uid="{53C3DDE8-77A4-DC44-9B75-EAE0B8F1E9AB}">
          <x14:formula1>
            <xm:f>Info!$B$35:$B$37</xm:f>
          </x14:formula1>
          <xm:sqref>M12:M61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tabColor rgb="FFFFFF00"/>
  </sheetPr>
  <dimension ref="A2:S63"/>
  <sheetViews>
    <sheetView workbookViewId="0">
      <pane ySplit="11" topLeftCell="A26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1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1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1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1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1:18" ht="16" customHeight="1" x14ac:dyDescent="0.25">
      <c r="B7" s="59" t="str">
        <f>Parameters!C39</f>
        <v>Requirements definition</v>
      </c>
      <c r="C7" s="59"/>
      <c r="D7" s="59"/>
      <c r="E7" s="59"/>
      <c r="Q7" s="1" t="s">
        <v>3</v>
      </c>
      <c r="R7" s="57"/>
    </row>
    <row r="8" spans="1:18" ht="17" customHeight="1" x14ac:dyDescent="0.2">
      <c r="Q8" s="1" t="s">
        <v>90</v>
      </c>
      <c r="R8" s="1"/>
    </row>
    <row r="9" spans="1:18" ht="18" customHeight="1" x14ac:dyDescent="0.2">
      <c r="O9" s="52" t="s">
        <v>15</v>
      </c>
      <c r="P9" s="66"/>
      <c r="Q9" s="1" t="s">
        <v>4</v>
      </c>
      <c r="R9" s="1"/>
    </row>
    <row r="10" spans="1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1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1:18" x14ac:dyDescent="0.2">
      <c r="A12">
        <v>33</v>
      </c>
      <c r="B12" s="62">
        <v>1</v>
      </c>
      <c r="C12" s="1" t="s">
        <v>123</v>
      </c>
      <c r="D12" s="63">
        <v>43223</v>
      </c>
      <c r="E12" s="1" t="s">
        <v>73</v>
      </c>
      <c r="F12" s="1" t="s">
        <v>93</v>
      </c>
      <c r="G12" s="1" t="s">
        <v>62</v>
      </c>
      <c r="H12" s="1" t="s">
        <v>93</v>
      </c>
      <c r="I12" s="5" t="s">
        <v>81</v>
      </c>
      <c r="J12" s="5" t="s">
        <v>81</v>
      </c>
      <c r="K12" s="5" t="s">
        <v>81</v>
      </c>
      <c r="L12" s="5" t="s">
        <v>81</v>
      </c>
      <c r="M12" s="1" t="s">
        <v>42</v>
      </c>
      <c r="N12" s="1"/>
      <c r="O12" s="7">
        <v>80</v>
      </c>
      <c r="P12" s="7">
        <v>80</v>
      </c>
      <c r="Q12" s="6">
        <f>(O12+P12)/2</f>
        <v>80</v>
      </c>
      <c r="R12" s="5">
        <f>Q12</f>
        <v>80</v>
      </c>
    </row>
    <row r="13" spans="1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63" si="1">Q13</f>
        <v>0</v>
      </c>
    </row>
    <row r="14" spans="1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1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1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si="1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1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1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1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1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1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1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1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1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1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1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1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1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1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1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1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1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1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1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1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1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1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1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1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1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1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1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1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1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1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1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1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1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1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1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1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1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1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1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1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1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1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1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1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1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1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80</v>
      </c>
      <c r="P63" s="10">
        <f>SUM(P12:P61)/F63</f>
        <v>80</v>
      </c>
      <c r="Q63" s="9">
        <f>(O63+P63)/2</f>
        <v>80</v>
      </c>
      <c r="R63" s="5">
        <f t="shared" si="1"/>
        <v>80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63">
    <cfRule type="cellIs" dxfId="530" priority="43" operator="greaterThan">
      <formula>75</formula>
    </cfRule>
    <cfRule type="cellIs" dxfId="529" priority="44" operator="between">
      <formula>50</formula>
      <formula>75</formula>
    </cfRule>
    <cfRule type="cellIs" dxfId="528" priority="45" operator="lessThan">
      <formula>50</formula>
    </cfRule>
  </conditionalFormatting>
  <conditionalFormatting sqref="Q16:Q61">
    <cfRule type="cellIs" dxfId="527" priority="22" operator="greaterThan">
      <formula>75</formula>
    </cfRule>
    <cfRule type="cellIs" dxfId="526" priority="23" operator="between">
      <formula>50</formula>
      <formula>75</formula>
    </cfRule>
    <cfRule type="cellIs" dxfId="525" priority="24" operator="lessThan">
      <formula>50</formula>
    </cfRule>
  </conditionalFormatting>
  <conditionalFormatting sqref="M12:N12">
    <cfRule type="cellIs" dxfId="524" priority="52" operator="equal">
      <formula>"r"</formula>
    </cfRule>
    <cfRule type="cellIs" dxfId="523" priority="53" operator="equal">
      <formula>"y"</formula>
    </cfRule>
    <cfRule type="cellIs" dxfId="522" priority="54" operator="equal">
      <formula>"g"</formula>
    </cfRule>
    <cfRule type="cellIs" dxfId="521" priority="55" operator="equal">
      <formula>"R"</formula>
    </cfRule>
    <cfRule type="cellIs" dxfId="520" priority="56" operator="equal">
      <formula>"Y"</formula>
    </cfRule>
    <cfRule type="cellIs" dxfId="519" priority="57" operator="equal">
      <formula>"G"</formula>
    </cfRule>
  </conditionalFormatting>
  <conditionalFormatting sqref="Q12">
    <cfRule type="cellIs" dxfId="518" priority="49" operator="greaterThan">
      <formula>75</formula>
    </cfRule>
    <cfRule type="cellIs" dxfId="517" priority="50" operator="between">
      <formula>50</formula>
      <formula>75</formula>
    </cfRule>
    <cfRule type="cellIs" dxfId="516" priority="51" operator="lessThan">
      <formula>50</formula>
    </cfRule>
  </conditionalFormatting>
  <conditionalFormatting sqref="R63">
    <cfRule type="iconSet" priority="4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:R19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41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N13:N61">
    <cfRule type="cellIs" dxfId="515" priority="35" operator="equal">
      <formula>"r"</formula>
    </cfRule>
    <cfRule type="cellIs" dxfId="514" priority="36" operator="equal">
      <formula>"y"</formula>
    </cfRule>
    <cfRule type="cellIs" dxfId="513" priority="37" operator="equal">
      <formula>"g"</formula>
    </cfRule>
    <cfRule type="cellIs" dxfId="512" priority="38" operator="equal">
      <formula>"R"</formula>
    </cfRule>
    <cfRule type="cellIs" dxfId="511" priority="39" operator="equal">
      <formula>"Y"</formula>
    </cfRule>
    <cfRule type="cellIs" dxfId="510" priority="40" operator="equal">
      <formula>"G"</formula>
    </cfRule>
  </conditionalFormatting>
  <conditionalFormatting sqref="R21:R32">
    <cfRule type="iconSet" priority="34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33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3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31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509" priority="25" operator="equal">
      <formula>"r"</formula>
    </cfRule>
    <cfRule type="cellIs" dxfId="508" priority="26" operator="equal">
      <formula>"y"</formula>
    </cfRule>
    <cfRule type="cellIs" dxfId="507" priority="27" operator="equal">
      <formula>"g"</formula>
    </cfRule>
    <cfRule type="cellIs" dxfId="506" priority="28" operator="equal">
      <formula>"R"</formula>
    </cfRule>
    <cfRule type="cellIs" dxfId="505" priority="29" operator="equal">
      <formula>"Y"</formula>
    </cfRule>
    <cfRule type="cellIs" dxfId="504" priority="30" operator="equal">
      <formula>"G"</formula>
    </cfRule>
  </conditionalFormatting>
  <conditionalFormatting sqref="M13">
    <cfRule type="cellIs" dxfId="503" priority="16" operator="equal">
      <formula>"r"</formula>
    </cfRule>
    <cfRule type="cellIs" dxfId="502" priority="17" operator="equal">
      <formula>"y"</formula>
    </cfRule>
    <cfRule type="cellIs" dxfId="501" priority="18" operator="equal">
      <formula>"g"</formula>
    </cfRule>
    <cfRule type="cellIs" dxfId="500" priority="19" operator="equal">
      <formula>"R"</formula>
    </cfRule>
    <cfRule type="cellIs" dxfId="499" priority="20" operator="equal">
      <formula>"Y"</formula>
    </cfRule>
    <cfRule type="cellIs" dxfId="498" priority="21" operator="equal">
      <formula>"G"</formula>
    </cfRule>
  </conditionalFormatting>
  <conditionalFormatting sqref="M14">
    <cfRule type="cellIs" dxfId="497" priority="10" operator="equal">
      <formula>"r"</formula>
    </cfRule>
    <cfRule type="cellIs" dxfId="496" priority="11" operator="equal">
      <formula>"y"</formula>
    </cfRule>
    <cfRule type="cellIs" dxfId="495" priority="12" operator="equal">
      <formula>"g"</formula>
    </cfRule>
    <cfRule type="cellIs" dxfId="494" priority="13" operator="equal">
      <formula>"R"</formula>
    </cfRule>
    <cfRule type="cellIs" dxfId="493" priority="14" operator="equal">
      <formula>"Y"</formula>
    </cfRule>
    <cfRule type="cellIs" dxfId="492" priority="15" operator="equal">
      <formula>"G"</formula>
    </cfRule>
  </conditionalFormatting>
  <conditionalFormatting sqref="M15">
    <cfRule type="cellIs" dxfId="491" priority="4" operator="equal">
      <formula>"r"</formula>
    </cfRule>
    <cfRule type="cellIs" dxfId="490" priority="5" operator="equal">
      <formula>"y"</formula>
    </cfRule>
    <cfRule type="cellIs" dxfId="489" priority="6" operator="equal">
      <formula>"g"</formula>
    </cfRule>
    <cfRule type="cellIs" dxfId="488" priority="7" operator="equal">
      <formula>"R"</formula>
    </cfRule>
    <cfRule type="cellIs" dxfId="487" priority="8" operator="equal">
      <formula>"Y"</formula>
    </cfRule>
    <cfRule type="cellIs" dxfId="486" priority="9" operator="equal">
      <formula>"G"</formula>
    </cfRule>
  </conditionalFormatting>
  <conditionalFormatting sqref="Q13:Q15">
    <cfRule type="cellIs" dxfId="485" priority="1" operator="greaterThan">
      <formula>75</formula>
    </cfRule>
    <cfRule type="cellIs" dxfId="484" priority="2" operator="between">
      <formula>50</formula>
      <formula>75</formula>
    </cfRule>
    <cfRule type="cellIs" dxfId="483" priority="3" operator="less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0E9F3F-5C11-474B-BBF7-8F702BA42782}">
          <x14:formula1>
            <xm:f>Parameters!$B$31:$B$33</xm:f>
          </x14:formula1>
          <xm:sqref>I12:L61</xm:sqref>
        </x14:dataValidation>
        <x14:dataValidation type="list" allowBlank="1" showInputMessage="1" showErrorMessage="1" xr:uid="{F71E9705-FB20-8B43-A6C9-A14632A1928C}">
          <x14:formula1>
            <xm:f>Parameters!$B$19:$B$28</xm:f>
          </x14:formula1>
          <xm:sqref>G12:G61</xm:sqref>
        </x14:dataValidation>
        <x14:dataValidation type="list" allowBlank="1" showInputMessage="1" showErrorMessage="1" xr:uid="{3947CB26-7E2B-574B-AE83-F32739C84AAF}">
          <x14:formula1>
            <xm:f>Info!$B$35:$B$37</xm:f>
          </x14:formula1>
          <xm:sqref>M12:M61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B2:S63"/>
  <sheetViews>
    <sheetView workbookViewId="0">
      <pane ySplit="11" topLeftCell="A27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Parameters!C40</f>
        <v>Project planning (BWD)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121</v>
      </c>
      <c r="D12" s="63">
        <v>43223</v>
      </c>
      <c r="E12" s="1" t="s">
        <v>73</v>
      </c>
      <c r="F12" s="1" t="s">
        <v>122</v>
      </c>
      <c r="G12" s="1" t="s">
        <v>62</v>
      </c>
      <c r="H12" s="1" t="s">
        <v>93</v>
      </c>
      <c r="I12" s="5" t="s">
        <v>83</v>
      </c>
      <c r="J12" s="5" t="s">
        <v>81</v>
      </c>
      <c r="K12" s="5" t="s">
        <v>81</v>
      </c>
      <c r="L12" s="5" t="s">
        <v>81</v>
      </c>
      <c r="M12" s="1" t="s">
        <v>42</v>
      </c>
      <c r="N12" s="1"/>
      <c r="O12" s="7">
        <v>80</v>
      </c>
      <c r="P12" s="7">
        <v>80</v>
      </c>
      <c r="Q12" s="6">
        <f>(O12+P12)/2</f>
        <v>80</v>
      </c>
      <c r="R12" s="5">
        <f>Q12</f>
        <v>80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6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si="1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1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1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1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1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1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1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1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1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1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1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1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1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1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1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1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1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1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1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1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1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1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1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1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1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1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1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1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1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1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1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1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1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1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1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1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1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1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1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1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1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1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1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1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1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1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80</v>
      </c>
      <c r="P63" s="10">
        <f>SUM(P12:P61)/F63</f>
        <v>80</v>
      </c>
      <c r="Q63" s="9">
        <f>(O63+P63)/2</f>
        <v>80</v>
      </c>
      <c r="R63" s="5">
        <f t="shared" si="1"/>
        <v>80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12">
    <cfRule type="cellIs" dxfId="482" priority="31" operator="greaterThan">
      <formula>75</formula>
    </cfRule>
    <cfRule type="cellIs" dxfId="481" priority="32" operator="between">
      <formula>50</formula>
      <formula>75</formula>
    </cfRule>
    <cfRule type="cellIs" dxfId="480" priority="33" operator="lessThan">
      <formula>50</formula>
    </cfRule>
  </conditionalFormatting>
  <conditionalFormatting sqref="Q63">
    <cfRule type="cellIs" dxfId="479" priority="25" operator="greaterThan">
      <formula>75</formula>
    </cfRule>
    <cfRule type="cellIs" dxfId="478" priority="26" operator="between">
      <formula>50</formula>
      <formula>75</formula>
    </cfRule>
    <cfRule type="cellIs" dxfId="477" priority="27" operator="lessThan">
      <formula>50</formula>
    </cfRule>
  </conditionalFormatting>
  <conditionalFormatting sqref="N13:N61">
    <cfRule type="cellIs" dxfId="476" priority="17" operator="equal">
      <formula>"r"</formula>
    </cfRule>
    <cfRule type="cellIs" dxfId="475" priority="18" operator="equal">
      <formula>"y"</formula>
    </cfRule>
    <cfRule type="cellIs" dxfId="474" priority="19" operator="equal">
      <formula>"g"</formula>
    </cfRule>
    <cfRule type="cellIs" dxfId="473" priority="20" operator="equal">
      <formula>"R"</formula>
    </cfRule>
    <cfRule type="cellIs" dxfId="472" priority="21" operator="equal">
      <formula>"Y"</formula>
    </cfRule>
    <cfRule type="cellIs" dxfId="471" priority="22" operator="equal">
      <formula>"G"</formula>
    </cfRule>
  </conditionalFormatting>
  <conditionalFormatting sqref="M12:N12">
    <cfRule type="cellIs" dxfId="470" priority="34" operator="equal">
      <formula>"r"</formula>
    </cfRule>
    <cfRule type="cellIs" dxfId="469" priority="35" operator="equal">
      <formula>"y"</formula>
    </cfRule>
    <cfRule type="cellIs" dxfId="468" priority="36" operator="equal">
      <formula>"g"</formula>
    </cfRule>
    <cfRule type="cellIs" dxfId="467" priority="37" operator="equal">
      <formula>"R"</formula>
    </cfRule>
    <cfRule type="cellIs" dxfId="466" priority="38" operator="equal">
      <formula>"Y"</formula>
    </cfRule>
    <cfRule type="cellIs" dxfId="465" priority="39" operator="equal">
      <formula>"G"</formula>
    </cfRule>
  </conditionalFormatting>
  <conditionalFormatting sqref="R63">
    <cfRule type="iconSet" priority="24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:R19">
    <cfRule type="iconSet" priority="40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23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1:R32">
    <cfRule type="iconSet" priority="1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1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14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13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3:M61">
    <cfRule type="cellIs" dxfId="464" priority="7" operator="equal">
      <formula>"r"</formula>
    </cfRule>
    <cfRule type="cellIs" dxfId="463" priority="8" operator="equal">
      <formula>"y"</formula>
    </cfRule>
    <cfRule type="cellIs" dxfId="462" priority="9" operator="equal">
      <formula>"g"</formula>
    </cfRule>
    <cfRule type="cellIs" dxfId="461" priority="10" operator="equal">
      <formula>"R"</formula>
    </cfRule>
    <cfRule type="cellIs" dxfId="460" priority="11" operator="equal">
      <formula>"Y"</formula>
    </cfRule>
    <cfRule type="cellIs" dxfId="459" priority="12" operator="equal">
      <formula>"G"</formula>
    </cfRule>
  </conditionalFormatting>
  <conditionalFormatting sqref="Q16:Q61">
    <cfRule type="cellIs" dxfId="458" priority="4" operator="greaterThan">
      <formula>75</formula>
    </cfRule>
    <cfRule type="cellIs" dxfId="457" priority="5" operator="between">
      <formula>50</formula>
      <formula>75</formula>
    </cfRule>
    <cfRule type="cellIs" dxfId="456" priority="6" operator="lessThan">
      <formula>50</formula>
    </cfRule>
  </conditionalFormatting>
  <conditionalFormatting sqref="Q13:Q15">
    <cfRule type="cellIs" dxfId="455" priority="1" operator="greaterThan">
      <formula>75</formula>
    </cfRule>
    <cfRule type="cellIs" dxfId="454" priority="2" operator="between">
      <formula>50</formula>
      <formula>75</formula>
    </cfRule>
    <cfRule type="cellIs" dxfId="453" priority="3" operator="less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F8AE322-0591-7341-9B4B-88B9DE338A71}">
          <x14:formula1>
            <xm:f>Parameters!$B$31:$B$33</xm:f>
          </x14:formula1>
          <xm:sqref>I12:L61</xm:sqref>
        </x14:dataValidation>
        <x14:dataValidation type="list" allowBlank="1" showInputMessage="1" showErrorMessage="1" xr:uid="{D0BBD76B-ACD9-124F-857C-AA0220261FC3}">
          <x14:formula1>
            <xm:f>Parameters!$B$19:$B$28</xm:f>
          </x14:formula1>
          <xm:sqref>G12:G61</xm:sqref>
        </x14:dataValidation>
        <x14:dataValidation type="list" allowBlank="1" showInputMessage="1" showErrorMessage="1" xr:uid="{D72951B8-0CD6-9748-A4C8-D7A3CE846C22}">
          <x14:formula1>
            <xm:f>Info!$B$35:$B$37</xm:f>
          </x14:formula1>
          <xm:sqref>M12:M61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FF00"/>
  </sheetPr>
  <dimension ref="B2:S63"/>
  <sheetViews>
    <sheetView workbookViewId="0">
      <pane ySplit="11" topLeftCell="A34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Parameters!C41</f>
        <v>Communication Plan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118</v>
      </c>
      <c r="D12" s="63">
        <v>43223</v>
      </c>
      <c r="E12" s="1" t="s">
        <v>73</v>
      </c>
      <c r="F12" s="1" t="s">
        <v>119</v>
      </c>
      <c r="G12" s="1" t="s">
        <v>62</v>
      </c>
      <c r="H12" s="1" t="s">
        <v>101</v>
      </c>
      <c r="I12" s="5" t="s">
        <v>81</v>
      </c>
      <c r="J12" s="5" t="s">
        <v>81</v>
      </c>
      <c r="K12" s="5" t="s">
        <v>81</v>
      </c>
      <c r="L12" s="5" t="s">
        <v>81</v>
      </c>
      <c r="M12" s="1" t="s">
        <v>42</v>
      </c>
      <c r="N12" s="1" t="s">
        <v>120</v>
      </c>
      <c r="O12" s="7">
        <v>80</v>
      </c>
      <c r="P12" s="7">
        <v>80</v>
      </c>
      <c r="Q12" s="6">
        <f>(O12+P12)/2</f>
        <v>80</v>
      </c>
      <c r="R12" s="5">
        <f>Q12</f>
        <v>80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6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si="1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1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1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1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1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1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1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1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1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1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1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1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1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1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1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1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1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1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1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1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1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1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1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1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1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1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1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1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1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1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1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1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1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1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1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1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1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1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1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1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1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1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1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1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1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1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80</v>
      </c>
      <c r="P63" s="10">
        <f>SUM(P12:P61)/F63</f>
        <v>80</v>
      </c>
      <c r="Q63" s="9">
        <f>(O63+P63)/2</f>
        <v>80</v>
      </c>
      <c r="R63" s="5">
        <f t="shared" si="1"/>
        <v>80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12">
    <cfRule type="cellIs" dxfId="452" priority="73" operator="greaterThan">
      <formula>75</formula>
    </cfRule>
    <cfRule type="cellIs" dxfId="451" priority="74" operator="between">
      <formula>50</formula>
      <formula>75</formula>
    </cfRule>
    <cfRule type="cellIs" dxfId="450" priority="75" operator="lessThan">
      <formula>50</formula>
    </cfRule>
  </conditionalFormatting>
  <conditionalFormatting sqref="N16:N61">
    <cfRule type="cellIs" dxfId="449" priority="59" operator="equal">
      <formula>"r"</formula>
    </cfRule>
    <cfRule type="cellIs" dxfId="448" priority="60" operator="equal">
      <formula>"y"</formula>
    </cfRule>
    <cfRule type="cellIs" dxfId="447" priority="61" operator="equal">
      <formula>"g"</formula>
    </cfRule>
    <cfRule type="cellIs" dxfId="446" priority="62" operator="equal">
      <formula>"R"</formula>
    </cfRule>
    <cfRule type="cellIs" dxfId="445" priority="63" operator="equal">
      <formula>"Y"</formula>
    </cfRule>
    <cfRule type="cellIs" dxfId="444" priority="64" operator="equal">
      <formula>"G"</formula>
    </cfRule>
  </conditionalFormatting>
  <conditionalFormatting sqref="M12:N12">
    <cfRule type="cellIs" dxfId="443" priority="76" operator="equal">
      <formula>"r"</formula>
    </cfRule>
    <cfRule type="cellIs" dxfId="442" priority="77" operator="equal">
      <formula>"y"</formula>
    </cfRule>
    <cfRule type="cellIs" dxfId="441" priority="78" operator="equal">
      <formula>"g"</formula>
    </cfRule>
    <cfRule type="cellIs" dxfId="440" priority="79" operator="equal">
      <formula>"R"</formula>
    </cfRule>
    <cfRule type="cellIs" dxfId="439" priority="80" operator="equal">
      <formula>"Y"</formula>
    </cfRule>
    <cfRule type="cellIs" dxfId="438" priority="81" operator="equal">
      <formula>"G"</formula>
    </cfRule>
  </conditionalFormatting>
  <conditionalFormatting sqref="Q63">
    <cfRule type="cellIs" dxfId="437" priority="67" operator="greaterThan">
      <formula>75</formula>
    </cfRule>
    <cfRule type="cellIs" dxfId="436" priority="68" operator="between">
      <formula>50</formula>
      <formula>75</formula>
    </cfRule>
    <cfRule type="cellIs" dxfId="435" priority="69" operator="lessThan">
      <formula>50</formula>
    </cfRule>
  </conditionalFormatting>
  <conditionalFormatting sqref="R63">
    <cfRule type="iconSet" priority="6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:R19">
    <cfRule type="iconSet" priority="8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1:R32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5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434" priority="49" operator="equal">
      <formula>"r"</formula>
    </cfRule>
    <cfRule type="cellIs" dxfId="433" priority="50" operator="equal">
      <formula>"y"</formula>
    </cfRule>
    <cfRule type="cellIs" dxfId="432" priority="51" operator="equal">
      <formula>"g"</formula>
    </cfRule>
    <cfRule type="cellIs" dxfId="431" priority="52" operator="equal">
      <formula>"R"</formula>
    </cfRule>
    <cfRule type="cellIs" dxfId="430" priority="53" operator="equal">
      <formula>"Y"</formula>
    </cfRule>
    <cfRule type="cellIs" dxfId="429" priority="54" operator="equal">
      <formula>"G"</formula>
    </cfRule>
  </conditionalFormatting>
  <conditionalFormatting sqref="Q16:Q61">
    <cfRule type="cellIs" dxfId="428" priority="46" operator="greaterThan">
      <formula>75</formula>
    </cfRule>
    <cfRule type="cellIs" dxfId="427" priority="47" operator="between">
      <formula>50</formula>
      <formula>75</formula>
    </cfRule>
    <cfRule type="cellIs" dxfId="426" priority="48" operator="lessThan">
      <formula>50</formula>
    </cfRule>
  </conditionalFormatting>
  <conditionalFormatting sqref="N13">
    <cfRule type="cellIs" dxfId="425" priority="40" operator="equal">
      <formula>"r"</formula>
    </cfRule>
    <cfRule type="cellIs" dxfId="424" priority="41" operator="equal">
      <formula>"y"</formula>
    </cfRule>
    <cfRule type="cellIs" dxfId="423" priority="42" operator="equal">
      <formula>"g"</formula>
    </cfRule>
    <cfRule type="cellIs" dxfId="422" priority="43" operator="equal">
      <formula>"R"</formula>
    </cfRule>
    <cfRule type="cellIs" dxfId="421" priority="44" operator="equal">
      <formula>"Y"</formula>
    </cfRule>
    <cfRule type="cellIs" dxfId="420" priority="45" operator="equal">
      <formula>"G"</formula>
    </cfRule>
  </conditionalFormatting>
  <conditionalFormatting sqref="M13">
    <cfRule type="cellIs" dxfId="419" priority="34" operator="equal">
      <formula>"r"</formula>
    </cfRule>
    <cfRule type="cellIs" dxfId="418" priority="35" operator="equal">
      <formula>"y"</formula>
    </cfRule>
    <cfRule type="cellIs" dxfId="417" priority="36" operator="equal">
      <formula>"g"</formula>
    </cfRule>
    <cfRule type="cellIs" dxfId="416" priority="37" operator="equal">
      <formula>"R"</formula>
    </cfRule>
    <cfRule type="cellIs" dxfId="415" priority="38" operator="equal">
      <formula>"Y"</formula>
    </cfRule>
    <cfRule type="cellIs" dxfId="414" priority="39" operator="equal">
      <formula>"G"</formula>
    </cfRule>
  </conditionalFormatting>
  <conditionalFormatting sqref="Q13">
    <cfRule type="cellIs" dxfId="413" priority="31" operator="greaterThan">
      <formula>75</formula>
    </cfRule>
    <cfRule type="cellIs" dxfId="412" priority="32" operator="between">
      <formula>50</formula>
      <formula>75</formula>
    </cfRule>
    <cfRule type="cellIs" dxfId="411" priority="33" operator="lessThan">
      <formula>50</formula>
    </cfRule>
  </conditionalFormatting>
  <conditionalFormatting sqref="N14">
    <cfRule type="cellIs" dxfId="410" priority="25" operator="equal">
      <formula>"r"</formula>
    </cfRule>
    <cfRule type="cellIs" dxfId="409" priority="26" operator="equal">
      <formula>"y"</formula>
    </cfRule>
    <cfRule type="cellIs" dxfId="408" priority="27" operator="equal">
      <formula>"g"</formula>
    </cfRule>
    <cfRule type="cellIs" dxfId="407" priority="28" operator="equal">
      <formula>"R"</formula>
    </cfRule>
    <cfRule type="cellIs" dxfId="406" priority="29" operator="equal">
      <formula>"Y"</formula>
    </cfRule>
    <cfRule type="cellIs" dxfId="405" priority="30" operator="equal">
      <formula>"G"</formula>
    </cfRule>
  </conditionalFormatting>
  <conditionalFormatting sqref="M14">
    <cfRule type="cellIs" dxfId="404" priority="19" operator="equal">
      <formula>"r"</formula>
    </cfRule>
    <cfRule type="cellIs" dxfId="403" priority="20" operator="equal">
      <formula>"y"</formula>
    </cfRule>
    <cfRule type="cellIs" dxfId="402" priority="21" operator="equal">
      <formula>"g"</formula>
    </cfRule>
    <cfRule type="cellIs" dxfId="401" priority="22" operator="equal">
      <formula>"R"</formula>
    </cfRule>
    <cfRule type="cellIs" dxfId="400" priority="23" operator="equal">
      <formula>"Y"</formula>
    </cfRule>
    <cfRule type="cellIs" dxfId="399" priority="24" operator="equal">
      <formula>"G"</formula>
    </cfRule>
  </conditionalFormatting>
  <conditionalFormatting sqref="Q14">
    <cfRule type="cellIs" dxfId="398" priority="16" operator="greaterThan">
      <formula>75</formula>
    </cfRule>
    <cfRule type="cellIs" dxfId="397" priority="17" operator="between">
      <formula>50</formula>
      <formula>75</formula>
    </cfRule>
    <cfRule type="cellIs" dxfId="396" priority="18" operator="lessThan">
      <formula>50</formula>
    </cfRule>
  </conditionalFormatting>
  <conditionalFormatting sqref="N15">
    <cfRule type="cellIs" dxfId="395" priority="10" operator="equal">
      <formula>"r"</formula>
    </cfRule>
    <cfRule type="cellIs" dxfId="394" priority="11" operator="equal">
      <formula>"y"</formula>
    </cfRule>
    <cfRule type="cellIs" dxfId="393" priority="12" operator="equal">
      <formula>"g"</formula>
    </cfRule>
    <cfRule type="cellIs" dxfId="392" priority="13" operator="equal">
      <formula>"R"</formula>
    </cfRule>
    <cfRule type="cellIs" dxfId="391" priority="14" operator="equal">
      <formula>"Y"</formula>
    </cfRule>
    <cfRule type="cellIs" dxfId="390" priority="15" operator="equal">
      <formula>"G"</formula>
    </cfRule>
  </conditionalFormatting>
  <conditionalFormatting sqref="M15">
    <cfRule type="cellIs" dxfId="389" priority="4" operator="equal">
      <formula>"r"</formula>
    </cfRule>
    <cfRule type="cellIs" dxfId="388" priority="5" operator="equal">
      <formula>"y"</formula>
    </cfRule>
    <cfRule type="cellIs" dxfId="387" priority="6" operator="equal">
      <formula>"g"</formula>
    </cfRule>
    <cfRule type="cellIs" dxfId="386" priority="7" operator="equal">
      <formula>"R"</formula>
    </cfRule>
    <cfRule type="cellIs" dxfId="385" priority="8" operator="equal">
      <formula>"Y"</formula>
    </cfRule>
    <cfRule type="cellIs" dxfId="384" priority="9" operator="equal">
      <formula>"G"</formula>
    </cfRule>
  </conditionalFormatting>
  <conditionalFormatting sqref="Q15">
    <cfRule type="cellIs" dxfId="383" priority="1" operator="greaterThan">
      <formula>75</formula>
    </cfRule>
    <cfRule type="cellIs" dxfId="382" priority="2" operator="between">
      <formula>50</formula>
      <formula>75</formula>
    </cfRule>
    <cfRule type="cellIs" dxfId="381" priority="3" operator="lessThan">
      <formula>50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482B9B5-DBD7-BE45-B80C-0DDEB743EE90}">
          <x14:formula1>
            <xm:f>Parameters!$B$31:$B$33</xm:f>
          </x14:formula1>
          <xm:sqref>I12:L61</xm:sqref>
        </x14:dataValidation>
        <x14:dataValidation type="list" allowBlank="1" showInputMessage="1" showErrorMessage="1" xr:uid="{8DA966BA-1C4B-B74C-A1EF-40DCEE21F06E}">
          <x14:formula1>
            <xm:f>Parameters!$B$19:$B$28</xm:f>
          </x14:formula1>
          <xm:sqref>G12:G61</xm:sqref>
        </x14:dataValidation>
        <x14:dataValidation type="list" allowBlank="1" showInputMessage="1" showErrorMessage="1" xr:uid="{72B028F8-FA0F-E149-A8B5-E05EC0E8F85D}">
          <x14:formula1>
            <xm:f>Info!$B$35:$B$37</xm:f>
          </x14:formula1>
          <xm:sqref>M12:M61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B2:S63"/>
  <sheetViews>
    <sheetView workbookViewId="0">
      <pane ySplit="11" topLeftCell="A33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Parameters!C42</f>
        <v>Procurement Plan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97</v>
      </c>
      <c r="D12" s="63">
        <v>43223</v>
      </c>
      <c r="E12" s="1" t="s">
        <v>73</v>
      </c>
      <c r="F12" s="1" t="s">
        <v>79</v>
      </c>
      <c r="G12" s="1" t="s">
        <v>62</v>
      </c>
      <c r="H12" s="1" t="s">
        <v>79</v>
      </c>
      <c r="I12" s="5" t="s">
        <v>82</v>
      </c>
      <c r="J12" s="5" t="s">
        <v>82</v>
      </c>
      <c r="K12" s="5" t="s">
        <v>82</v>
      </c>
      <c r="L12" s="5" t="s">
        <v>82</v>
      </c>
      <c r="M12" s="1" t="s">
        <v>43</v>
      </c>
      <c r="N12" s="1"/>
      <c r="O12" s="7">
        <v>10</v>
      </c>
      <c r="P12" s="7">
        <v>10</v>
      </c>
      <c r="Q12" s="6">
        <f>(O12+P12)/2</f>
        <v>10</v>
      </c>
      <c r="R12" s="5">
        <f>Q12</f>
        <v>10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15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ref="R13:R63" si="3">Q16</f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3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3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3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3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3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3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3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3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3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3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3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3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3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3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3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3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3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3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3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3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3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3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3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3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3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3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3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3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3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3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3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3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3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3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3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3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3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3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3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3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3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3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3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3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3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10</v>
      </c>
      <c r="P63" s="10">
        <f>SUM(P12:P61)/F63</f>
        <v>10</v>
      </c>
      <c r="Q63" s="9">
        <f>(O63+P63)/2</f>
        <v>10</v>
      </c>
      <c r="R63" s="5">
        <f t="shared" si="3"/>
        <v>10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12">
    <cfRule type="cellIs" dxfId="380" priority="76" operator="greaterThan">
      <formula>75</formula>
    </cfRule>
    <cfRule type="cellIs" dxfId="379" priority="77" operator="between">
      <formula>50</formula>
      <formula>75</formula>
    </cfRule>
    <cfRule type="cellIs" dxfId="378" priority="78" operator="lessThan">
      <formula>50</formula>
    </cfRule>
  </conditionalFormatting>
  <conditionalFormatting sqref="N16:N61">
    <cfRule type="cellIs" dxfId="377" priority="62" operator="equal">
      <formula>"r"</formula>
    </cfRule>
    <cfRule type="cellIs" dxfId="376" priority="63" operator="equal">
      <formula>"y"</formula>
    </cfRule>
    <cfRule type="cellIs" dxfId="375" priority="64" operator="equal">
      <formula>"g"</formula>
    </cfRule>
    <cfRule type="cellIs" dxfId="374" priority="65" operator="equal">
      <formula>"R"</formula>
    </cfRule>
    <cfRule type="cellIs" dxfId="373" priority="66" operator="equal">
      <formula>"Y"</formula>
    </cfRule>
    <cfRule type="cellIs" dxfId="372" priority="67" operator="equal">
      <formula>"G"</formula>
    </cfRule>
  </conditionalFormatting>
  <conditionalFormatting sqref="M12:N12">
    <cfRule type="cellIs" dxfId="371" priority="79" operator="equal">
      <formula>"r"</formula>
    </cfRule>
    <cfRule type="cellIs" dxfId="370" priority="80" operator="equal">
      <formula>"y"</formula>
    </cfRule>
    <cfRule type="cellIs" dxfId="369" priority="81" operator="equal">
      <formula>"g"</formula>
    </cfRule>
    <cfRule type="cellIs" dxfId="368" priority="82" operator="equal">
      <formula>"R"</formula>
    </cfRule>
    <cfRule type="cellIs" dxfId="367" priority="83" operator="equal">
      <formula>"Y"</formula>
    </cfRule>
    <cfRule type="cellIs" dxfId="366" priority="84" operator="equal">
      <formula>"G"</formula>
    </cfRule>
  </conditionalFormatting>
  <conditionalFormatting sqref="Q63">
    <cfRule type="cellIs" dxfId="365" priority="70" operator="greaterThan">
      <formula>75</formula>
    </cfRule>
    <cfRule type="cellIs" dxfId="364" priority="71" operator="between">
      <formula>50</formula>
      <formula>75</formula>
    </cfRule>
    <cfRule type="cellIs" dxfId="363" priority="72" operator="lessThan">
      <formula>50</formula>
    </cfRule>
  </conditionalFormatting>
  <conditionalFormatting sqref="R63">
    <cfRule type="iconSet" priority="69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 R16:R19">
    <cfRule type="iconSet" priority="8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1:R32">
    <cfRule type="iconSet" priority="61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60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9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362" priority="52" operator="equal">
      <formula>"r"</formula>
    </cfRule>
    <cfRule type="cellIs" dxfId="361" priority="53" operator="equal">
      <formula>"y"</formula>
    </cfRule>
    <cfRule type="cellIs" dxfId="360" priority="54" operator="equal">
      <formula>"g"</formula>
    </cfRule>
    <cfRule type="cellIs" dxfId="359" priority="55" operator="equal">
      <formula>"R"</formula>
    </cfRule>
    <cfRule type="cellIs" dxfId="358" priority="56" operator="equal">
      <formula>"Y"</formula>
    </cfRule>
    <cfRule type="cellIs" dxfId="357" priority="57" operator="equal">
      <formula>"G"</formula>
    </cfRule>
  </conditionalFormatting>
  <conditionalFormatting sqref="Q16:Q61">
    <cfRule type="cellIs" dxfId="356" priority="49" operator="greaterThan">
      <formula>75</formula>
    </cfRule>
    <cfRule type="cellIs" dxfId="355" priority="50" operator="between">
      <formula>50</formula>
      <formula>75</formula>
    </cfRule>
    <cfRule type="cellIs" dxfId="354" priority="51" operator="lessThan">
      <formula>50</formula>
    </cfRule>
  </conditionalFormatting>
  <conditionalFormatting sqref="N13">
    <cfRule type="cellIs" dxfId="353" priority="42" operator="equal">
      <formula>"r"</formula>
    </cfRule>
    <cfRule type="cellIs" dxfId="352" priority="43" operator="equal">
      <formula>"y"</formula>
    </cfRule>
    <cfRule type="cellIs" dxfId="351" priority="44" operator="equal">
      <formula>"g"</formula>
    </cfRule>
    <cfRule type="cellIs" dxfId="350" priority="45" operator="equal">
      <formula>"R"</formula>
    </cfRule>
    <cfRule type="cellIs" dxfId="349" priority="46" operator="equal">
      <formula>"Y"</formula>
    </cfRule>
    <cfRule type="cellIs" dxfId="348" priority="47" operator="equal">
      <formula>"G"</formula>
    </cfRule>
  </conditionalFormatting>
  <conditionalFormatting sqref="R13">
    <cfRule type="iconSet" priority="4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3">
    <cfRule type="cellIs" dxfId="347" priority="36" operator="equal">
      <formula>"r"</formula>
    </cfRule>
    <cfRule type="cellIs" dxfId="346" priority="37" operator="equal">
      <formula>"y"</formula>
    </cfRule>
    <cfRule type="cellIs" dxfId="345" priority="38" operator="equal">
      <formula>"g"</formula>
    </cfRule>
    <cfRule type="cellIs" dxfId="344" priority="39" operator="equal">
      <formula>"R"</formula>
    </cfRule>
    <cfRule type="cellIs" dxfId="343" priority="40" operator="equal">
      <formula>"Y"</formula>
    </cfRule>
    <cfRule type="cellIs" dxfId="342" priority="41" operator="equal">
      <formula>"G"</formula>
    </cfRule>
  </conditionalFormatting>
  <conditionalFormatting sqref="Q13">
    <cfRule type="cellIs" dxfId="341" priority="33" operator="greaterThan">
      <formula>75</formula>
    </cfRule>
    <cfRule type="cellIs" dxfId="340" priority="34" operator="between">
      <formula>50</formula>
      <formula>75</formula>
    </cfRule>
    <cfRule type="cellIs" dxfId="339" priority="35" operator="lessThan">
      <formula>50</formula>
    </cfRule>
  </conditionalFormatting>
  <conditionalFormatting sqref="N14">
    <cfRule type="cellIs" dxfId="338" priority="26" operator="equal">
      <formula>"r"</formula>
    </cfRule>
    <cfRule type="cellIs" dxfId="337" priority="27" operator="equal">
      <formula>"y"</formula>
    </cfRule>
    <cfRule type="cellIs" dxfId="336" priority="28" operator="equal">
      <formula>"g"</formula>
    </cfRule>
    <cfRule type="cellIs" dxfId="335" priority="29" operator="equal">
      <formula>"R"</formula>
    </cfRule>
    <cfRule type="cellIs" dxfId="334" priority="30" operator="equal">
      <formula>"Y"</formula>
    </cfRule>
    <cfRule type="cellIs" dxfId="333" priority="31" operator="equal">
      <formula>"G"</formula>
    </cfRule>
  </conditionalFormatting>
  <conditionalFormatting sqref="R14">
    <cfRule type="iconSet" priority="3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4">
    <cfRule type="cellIs" dxfId="332" priority="20" operator="equal">
      <formula>"r"</formula>
    </cfRule>
    <cfRule type="cellIs" dxfId="331" priority="21" operator="equal">
      <formula>"y"</formula>
    </cfRule>
    <cfRule type="cellIs" dxfId="330" priority="22" operator="equal">
      <formula>"g"</formula>
    </cfRule>
    <cfRule type="cellIs" dxfId="329" priority="23" operator="equal">
      <formula>"R"</formula>
    </cfRule>
    <cfRule type="cellIs" dxfId="328" priority="24" operator="equal">
      <formula>"Y"</formula>
    </cfRule>
    <cfRule type="cellIs" dxfId="327" priority="25" operator="equal">
      <formula>"G"</formula>
    </cfRule>
  </conditionalFormatting>
  <conditionalFormatting sqref="Q14">
    <cfRule type="cellIs" dxfId="326" priority="17" operator="greaterThan">
      <formula>75</formula>
    </cfRule>
    <cfRule type="cellIs" dxfId="325" priority="18" operator="between">
      <formula>50</formula>
      <formula>75</formula>
    </cfRule>
    <cfRule type="cellIs" dxfId="324" priority="19" operator="lessThan">
      <formula>50</formula>
    </cfRule>
  </conditionalFormatting>
  <conditionalFormatting sqref="N15">
    <cfRule type="cellIs" dxfId="323" priority="10" operator="equal">
      <formula>"r"</formula>
    </cfRule>
    <cfRule type="cellIs" dxfId="322" priority="11" operator="equal">
      <formula>"y"</formula>
    </cfRule>
    <cfRule type="cellIs" dxfId="321" priority="12" operator="equal">
      <formula>"g"</formula>
    </cfRule>
    <cfRule type="cellIs" dxfId="320" priority="13" operator="equal">
      <formula>"R"</formula>
    </cfRule>
    <cfRule type="cellIs" dxfId="319" priority="14" operator="equal">
      <formula>"Y"</formula>
    </cfRule>
    <cfRule type="cellIs" dxfId="318" priority="15" operator="equal">
      <formula>"G"</formula>
    </cfRule>
  </conditionalFormatting>
  <conditionalFormatting sqref="R15">
    <cfRule type="iconSet" priority="1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5">
    <cfRule type="cellIs" dxfId="317" priority="4" operator="equal">
      <formula>"r"</formula>
    </cfRule>
    <cfRule type="cellIs" dxfId="316" priority="5" operator="equal">
      <formula>"y"</formula>
    </cfRule>
    <cfRule type="cellIs" dxfId="315" priority="6" operator="equal">
      <formula>"g"</formula>
    </cfRule>
    <cfRule type="cellIs" dxfId="314" priority="7" operator="equal">
      <formula>"R"</formula>
    </cfRule>
    <cfRule type="cellIs" dxfId="313" priority="8" operator="equal">
      <formula>"Y"</formula>
    </cfRule>
    <cfRule type="cellIs" dxfId="312" priority="9" operator="equal">
      <formula>"G"</formula>
    </cfRule>
  </conditionalFormatting>
  <conditionalFormatting sqref="Q15">
    <cfRule type="cellIs" dxfId="311" priority="1" operator="greaterThan">
      <formula>75</formula>
    </cfRule>
    <cfRule type="cellIs" dxfId="310" priority="2" operator="between">
      <formula>50</formula>
      <formula>75</formula>
    </cfRule>
    <cfRule type="cellIs" dxfId="309" priority="3" operator="lessThan">
      <formula>50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085E0ED-F269-8A4C-BC57-FAA0904D16F8}">
          <x14:formula1>
            <xm:f>Parameters!$B$31:$B$33</xm:f>
          </x14:formula1>
          <xm:sqref>I12:L61</xm:sqref>
        </x14:dataValidation>
        <x14:dataValidation type="list" allowBlank="1" showInputMessage="1" showErrorMessage="1" xr:uid="{59783971-0876-2844-8FE7-355B3A2D1A20}">
          <x14:formula1>
            <xm:f>Parameters!$B$19:$B$28</xm:f>
          </x14:formula1>
          <xm:sqref>G12:G61</xm:sqref>
        </x14:dataValidation>
        <x14:dataValidation type="list" allowBlank="1" showInputMessage="1" showErrorMessage="1" xr:uid="{C6AD57DA-D672-5D49-9986-89E228AD6A67}">
          <x14:formula1>
            <xm:f>Info!$B$35:$B$37</xm:f>
          </x14:formula1>
          <xm:sqref>M12:M61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rgb="FFFFFF00"/>
  </sheetPr>
  <dimension ref="B2:S63"/>
  <sheetViews>
    <sheetView workbookViewId="0">
      <pane ySplit="11" topLeftCell="A35" activePane="bottomLeft" state="frozen"/>
      <selection pane="bottomLeft" activeCell="O11" sqref="O11"/>
    </sheetView>
  </sheetViews>
  <sheetFormatPr baseColWidth="10" defaultColWidth="8.83203125" defaultRowHeight="15" x14ac:dyDescent="0.2"/>
  <cols>
    <col min="1" max="1" width="5.5" customWidth="1"/>
    <col min="2" max="2" width="6" customWidth="1"/>
    <col min="3" max="3" width="49.6640625" customWidth="1"/>
    <col min="4" max="4" width="12.1640625" customWidth="1"/>
    <col min="5" max="5" width="23.33203125" customWidth="1"/>
    <col min="6" max="6" width="30.6640625" customWidth="1"/>
    <col min="7" max="7" width="17" customWidth="1"/>
    <col min="8" max="8" width="40.5" customWidth="1"/>
    <col min="9" max="9" width="4.83203125" customWidth="1"/>
    <col min="10" max="11" width="4.5" customWidth="1"/>
    <col min="12" max="12" width="4.33203125" customWidth="1"/>
    <col min="13" max="13" width="3.6640625" bestFit="1" customWidth="1"/>
    <col min="14" max="14" width="44.1640625" customWidth="1"/>
    <col min="15" max="15" width="4.1640625" customWidth="1"/>
    <col min="16" max="16" width="5.1640625" customWidth="1"/>
    <col min="17" max="17" width="7.6640625" customWidth="1"/>
    <col min="18" max="18" width="3.5" customWidth="1"/>
  </cols>
  <sheetData>
    <row r="2" spans="2:18" ht="21" x14ac:dyDescent="0.25">
      <c r="B2" s="58" t="s">
        <v>5</v>
      </c>
      <c r="C2" s="58"/>
      <c r="D2" s="58"/>
      <c r="E2" s="58"/>
      <c r="F2" s="58"/>
      <c r="G2" s="58"/>
      <c r="M2" s="15"/>
      <c r="N2" s="25" t="str">
        <f>Parameters!B14</f>
        <v>Version date</v>
      </c>
    </row>
    <row r="3" spans="2:18" ht="21" x14ac:dyDescent="0.25">
      <c r="B3" s="16"/>
      <c r="C3" s="16"/>
      <c r="D3" s="16"/>
      <c r="E3" s="16"/>
      <c r="F3" s="16"/>
      <c r="G3" s="16"/>
      <c r="M3" s="15"/>
      <c r="N3" s="13">
        <f>Parameters!C10</f>
        <v>43223</v>
      </c>
    </row>
    <row r="4" spans="2:18" ht="21" x14ac:dyDescent="0.25">
      <c r="B4" s="64" t="str">
        <f>Parameters!B9</f>
        <v>Customer</v>
      </c>
      <c r="C4" s="64"/>
      <c r="D4" s="64" t="str">
        <f>Parameters!C9</f>
        <v>De Groot &amp; Partners</v>
      </c>
      <c r="E4" s="64"/>
      <c r="F4" s="16"/>
      <c r="G4" s="16"/>
      <c r="M4" s="15"/>
    </row>
    <row r="5" spans="2:18" ht="21" x14ac:dyDescent="0.25">
      <c r="B5" s="64" t="str">
        <f>Parameters!B11</f>
        <v>Lead Auditor</v>
      </c>
      <c r="C5" s="64"/>
      <c r="D5" s="64" t="str">
        <f>Parameters!C11</f>
        <v>R.Vriendts</v>
      </c>
      <c r="E5" s="64"/>
      <c r="F5" s="16"/>
      <c r="G5" s="16"/>
      <c r="M5" s="15"/>
    </row>
    <row r="7" spans="2:18" ht="16" customHeight="1" x14ac:dyDescent="0.25">
      <c r="B7" s="59" t="str">
        <f>Parameters!C43</f>
        <v>Exception Procedure</v>
      </c>
      <c r="C7" s="59"/>
      <c r="D7" s="59"/>
      <c r="E7" s="59"/>
      <c r="Q7" s="1" t="s">
        <v>3</v>
      </c>
      <c r="R7" s="57"/>
    </row>
    <row r="8" spans="2:18" ht="17" customHeight="1" x14ac:dyDescent="0.2">
      <c r="Q8" s="1" t="s">
        <v>90</v>
      </c>
      <c r="R8" s="1"/>
    </row>
    <row r="9" spans="2:18" ht="18" customHeight="1" x14ac:dyDescent="0.2">
      <c r="O9" s="52" t="s">
        <v>15</v>
      </c>
      <c r="P9" s="66"/>
      <c r="Q9" s="1" t="s">
        <v>4</v>
      </c>
      <c r="R9" s="1"/>
    </row>
    <row r="10" spans="2:18" ht="15" hidden="1" customHeight="1" x14ac:dyDescent="0.2">
      <c r="B10" s="11" t="s">
        <v>7</v>
      </c>
      <c r="C10" s="2" t="s">
        <v>8</v>
      </c>
      <c r="D10" s="2"/>
      <c r="E10" s="2"/>
      <c r="F10" s="2" t="s">
        <v>9</v>
      </c>
      <c r="G10" s="2"/>
      <c r="H10" s="2" t="s">
        <v>10</v>
      </c>
      <c r="I10" s="2"/>
      <c r="J10" s="2"/>
      <c r="K10" s="2"/>
      <c r="L10" s="2"/>
      <c r="M10" s="3" t="s">
        <v>0</v>
      </c>
      <c r="N10" s="2" t="s">
        <v>11</v>
      </c>
      <c r="O10" s="2" t="s">
        <v>12</v>
      </c>
      <c r="P10" s="2" t="s">
        <v>1</v>
      </c>
      <c r="Q10" s="2" t="s">
        <v>13</v>
      </c>
      <c r="R10" s="3" t="s">
        <v>14</v>
      </c>
    </row>
    <row r="11" spans="2:18" ht="73" customHeight="1" x14ac:dyDescent="0.2">
      <c r="B11" s="61" t="s">
        <v>7</v>
      </c>
      <c r="C11" s="2" t="s">
        <v>8</v>
      </c>
      <c r="D11" s="2" t="s">
        <v>88</v>
      </c>
      <c r="E11" s="2" t="s">
        <v>60</v>
      </c>
      <c r="F11" s="2" t="s">
        <v>9</v>
      </c>
      <c r="G11" s="2" t="s">
        <v>61</v>
      </c>
      <c r="H11" s="2" t="s">
        <v>10</v>
      </c>
      <c r="I11" s="61" t="s">
        <v>74</v>
      </c>
      <c r="J11" s="61" t="s">
        <v>75</v>
      </c>
      <c r="K11" s="61" t="s">
        <v>76</v>
      </c>
      <c r="L11" s="61" t="s">
        <v>84</v>
      </c>
      <c r="M11" s="3" t="s">
        <v>0</v>
      </c>
      <c r="N11" s="2" t="s">
        <v>11</v>
      </c>
      <c r="O11" s="61" t="s">
        <v>130</v>
      </c>
      <c r="P11" s="61" t="s">
        <v>1</v>
      </c>
      <c r="Q11" s="61" t="s">
        <v>13</v>
      </c>
      <c r="R11" s="3" t="s">
        <v>14</v>
      </c>
    </row>
    <row r="12" spans="2:18" x14ac:dyDescent="0.2">
      <c r="B12" s="62">
        <v>1</v>
      </c>
      <c r="C12" s="1" t="s">
        <v>117</v>
      </c>
      <c r="D12" s="63">
        <v>43223</v>
      </c>
      <c r="E12" s="1" t="s">
        <v>73</v>
      </c>
      <c r="F12" s="1" t="s">
        <v>112</v>
      </c>
      <c r="G12" s="1" t="s">
        <v>62</v>
      </c>
      <c r="H12" s="1" t="s">
        <v>115</v>
      </c>
      <c r="I12" s="5" t="s">
        <v>83</v>
      </c>
      <c r="J12" s="5" t="s">
        <v>83</v>
      </c>
      <c r="K12" s="5" t="s">
        <v>83</v>
      </c>
      <c r="L12" s="5" t="s">
        <v>81</v>
      </c>
      <c r="M12" s="1" t="s">
        <v>42</v>
      </c>
      <c r="N12" s="1"/>
      <c r="O12" s="7">
        <v>70</v>
      </c>
      <c r="P12" s="7">
        <v>50</v>
      </c>
      <c r="Q12" s="6">
        <f>(O12+P12)/2</f>
        <v>60</v>
      </c>
      <c r="R12" s="5">
        <f>Q12</f>
        <v>60</v>
      </c>
    </row>
    <row r="13" spans="2:18" x14ac:dyDescent="0.2">
      <c r="B13" s="62">
        <v>2</v>
      </c>
      <c r="C13" s="1"/>
      <c r="D13" s="63"/>
      <c r="E13" s="1"/>
      <c r="F13" s="1"/>
      <c r="G13" s="1"/>
      <c r="H13" s="1"/>
      <c r="I13" s="5"/>
      <c r="J13" s="5"/>
      <c r="K13" s="5"/>
      <c r="L13" s="5"/>
      <c r="M13" s="1" t="s">
        <v>43</v>
      </c>
      <c r="N13" s="1"/>
      <c r="O13" s="7">
        <v>0</v>
      </c>
      <c r="P13" s="7">
        <v>0</v>
      </c>
      <c r="Q13" s="6">
        <f t="shared" ref="Q13:Q15" si="0">(O13+P13)/2</f>
        <v>0</v>
      </c>
      <c r="R13" s="5">
        <f t="shared" ref="R13:R63" si="1">Q13</f>
        <v>0</v>
      </c>
    </row>
    <row r="14" spans="2:18" x14ac:dyDescent="0.2">
      <c r="B14" s="62">
        <v>3</v>
      </c>
      <c r="C14" s="1"/>
      <c r="D14" s="63"/>
      <c r="E14" s="1"/>
      <c r="F14" s="1"/>
      <c r="G14" s="1"/>
      <c r="H14" s="1"/>
      <c r="I14" s="5"/>
      <c r="J14" s="5"/>
      <c r="K14" s="5"/>
      <c r="L14" s="5"/>
      <c r="M14" s="1" t="s">
        <v>43</v>
      </c>
      <c r="N14" s="1"/>
      <c r="O14" s="7">
        <v>0</v>
      </c>
      <c r="P14" s="7">
        <v>0</v>
      </c>
      <c r="Q14" s="6">
        <f t="shared" si="0"/>
        <v>0</v>
      </c>
      <c r="R14" s="5">
        <f t="shared" si="1"/>
        <v>0</v>
      </c>
    </row>
    <row r="15" spans="2:18" x14ac:dyDescent="0.2">
      <c r="B15" s="62">
        <v>4</v>
      </c>
      <c r="C15" s="1"/>
      <c r="D15" s="63"/>
      <c r="E15" s="1"/>
      <c r="F15" s="1"/>
      <c r="G15" s="1"/>
      <c r="H15" s="1"/>
      <c r="I15" s="5"/>
      <c r="J15" s="5"/>
      <c r="K15" s="5"/>
      <c r="L15" s="5"/>
      <c r="M15" s="1" t="s">
        <v>43</v>
      </c>
      <c r="N15" s="1"/>
      <c r="O15" s="7">
        <v>0</v>
      </c>
      <c r="P15" s="7">
        <v>0</v>
      </c>
      <c r="Q15" s="6">
        <f t="shared" si="0"/>
        <v>0</v>
      </c>
      <c r="R15" s="5">
        <f t="shared" si="1"/>
        <v>0</v>
      </c>
    </row>
    <row r="16" spans="2:18" x14ac:dyDescent="0.2">
      <c r="B16" s="62">
        <v>5</v>
      </c>
      <c r="C16" s="1"/>
      <c r="D16" s="63"/>
      <c r="E16" s="1"/>
      <c r="F16" s="1"/>
      <c r="G16" s="1"/>
      <c r="H16" s="1"/>
      <c r="I16" s="5"/>
      <c r="J16" s="5"/>
      <c r="K16" s="5"/>
      <c r="L16" s="5"/>
      <c r="M16" s="1" t="s">
        <v>43</v>
      </c>
      <c r="N16" s="1"/>
      <c r="O16" s="7">
        <v>0</v>
      </c>
      <c r="P16" s="7">
        <v>0</v>
      </c>
      <c r="Q16" s="6">
        <f t="shared" ref="Q16:Q61" si="2">(O16+P16)/2</f>
        <v>0</v>
      </c>
      <c r="R16" s="5">
        <f t="shared" si="1"/>
        <v>0</v>
      </c>
    </row>
    <row r="17" spans="2:18" x14ac:dyDescent="0.2">
      <c r="B17" s="62">
        <v>6</v>
      </c>
      <c r="C17" s="1"/>
      <c r="D17" s="63"/>
      <c r="E17" s="1"/>
      <c r="F17" s="1"/>
      <c r="G17" s="1"/>
      <c r="H17" s="1"/>
      <c r="I17" s="5"/>
      <c r="J17" s="5"/>
      <c r="K17" s="5"/>
      <c r="L17" s="5"/>
      <c r="M17" s="1" t="s">
        <v>43</v>
      </c>
      <c r="N17" s="1"/>
      <c r="O17" s="7">
        <v>0</v>
      </c>
      <c r="P17" s="7">
        <v>0</v>
      </c>
      <c r="Q17" s="6">
        <f t="shared" si="2"/>
        <v>0</v>
      </c>
      <c r="R17" s="5">
        <f t="shared" si="1"/>
        <v>0</v>
      </c>
    </row>
    <row r="18" spans="2:18" x14ac:dyDescent="0.2">
      <c r="B18" s="62">
        <v>7</v>
      </c>
      <c r="C18" s="1"/>
      <c r="D18" s="63"/>
      <c r="E18" s="1"/>
      <c r="F18" s="1"/>
      <c r="G18" s="1"/>
      <c r="H18" s="1"/>
      <c r="I18" s="5"/>
      <c r="J18" s="5"/>
      <c r="K18" s="5"/>
      <c r="L18" s="5"/>
      <c r="M18" s="1" t="s">
        <v>43</v>
      </c>
      <c r="N18" s="1"/>
      <c r="O18" s="7">
        <v>0</v>
      </c>
      <c r="P18" s="7">
        <v>0</v>
      </c>
      <c r="Q18" s="6">
        <f t="shared" si="2"/>
        <v>0</v>
      </c>
      <c r="R18" s="5">
        <f t="shared" si="1"/>
        <v>0</v>
      </c>
    </row>
    <row r="19" spans="2:18" x14ac:dyDescent="0.2">
      <c r="B19" s="62">
        <v>8</v>
      </c>
      <c r="C19" s="1"/>
      <c r="D19" s="63"/>
      <c r="E19" s="1"/>
      <c r="F19" s="1"/>
      <c r="G19" s="1"/>
      <c r="H19" s="1"/>
      <c r="I19" s="5"/>
      <c r="J19" s="5"/>
      <c r="K19" s="5"/>
      <c r="L19" s="5"/>
      <c r="M19" s="1" t="s">
        <v>43</v>
      </c>
      <c r="N19" s="1"/>
      <c r="O19" s="7">
        <v>0</v>
      </c>
      <c r="P19" s="7">
        <v>0</v>
      </c>
      <c r="Q19" s="6">
        <f t="shared" si="2"/>
        <v>0</v>
      </c>
      <c r="R19" s="5">
        <f t="shared" si="1"/>
        <v>0</v>
      </c>
    </row>
    <row r="20" spans="2:18" x14ac:dyDescent="0.2">
      <c r="B20" s="62">
        <v>9</v>
      </c>
      <c r="C20" s="1"/>
      <c r="D20" s="63"/>
      <c r="E20" s="1"/>
      <c r="F20" s="1"/>
      <c r="G20" s="1"/>
      <c r="H20" s="1"/>
      <c r="I20" s="5"/>
      <c r="J20" s="5"/>
      <c r="K20" s="5"/>
      <c r="L20" s="5"/>
      <c r="M20" s="1" t="s">
        <v>43</v>
      </c>
      <c r="N20" s="1"/>
      <c r="O20" s="7">
        <v>0</v>
      </c>
      <c r="P20" s="7">
        <v>0</v>
      </c>
      <c r="Q20" s="6">
        <f t="shared" si="2"/>
        <v>0</v>
      </c>
      <c r="R20" s="5">
        <f t="shared" si="1"/>
        <v>0</v>
      </c>
    </row>
    <row r="21" spans="2:18" x14ac:dyDescent="0.2">
      <c r="B21" s="62">
        <v>10</v>
      </c>
      <c r="C21" s="1"/>
      <c r="D21" s="63"/>
      <c r="E21" s="1"/>
      <c r="F21" s="1"/>
      <c r="G21" s="1"/>
      <c r="H21" s="1"/>
      <c r="I21" s="5"/>
      <c r="J21" s="5"/>
      <c r="K21" s="5"/>
      <c r="L21" s="5"/>
      <c r="M21" s="1" t="s">
        <v>43</v>
      </c>
      <c r="N21" s="1"/>
      <c r="O21" s="7">
        <v>0</v>
      </c>
      <c r="P21" s="7">
        <v>0</v>
      </c>
      <c r="Q21" s="6">
        <f t="shared" si="2"/>
        <v>0</v>
      </c>
      <c r="R21" s="5">
        <f t="shared" si="1"/>
        <v>0</v>
      </c>
    </row>
    <row r="22" spans="2:18" x14ac:dyDescent="0.2">
      <c r="B22" s="62">
        <v>11</v>
      </c>
      <c r="C22" s="1"/>
      <c r="D22" s="63"/>
      <c r="E22" s="1"/>
      <c r="F22" s="1"/>
      <c r="G22" s="1"/>
      <c r="H22" s="1"/>
      <c r="I22" s="5"/>
      <c r="J22" s="5"/>
      <c r="K22" s="5"/>
      <c r="L22" s="5"/>
      <c r="M22" s="1" t="s">
        <v>43</v>
      </c>
      <c r="N22" s="1"/>
      <c r="O22" s="7">
        <v>0</v>
      </c>
      <c r="P22" s="7">
        <v>0</v>
      </c>
      <c r="Q22" s="6">
        <f t="shared" si="2"/>
        <v>0</v>
      </c>
      <c r="R22" s="5">
        <f t="shared" si="1"/>
        <v>0</v>
      </c>
    </row>
    <row r="23" spans="2:18" x14ac:dyDescent="0.2">
      <c r="B23" s="62">
        <v>12</v>
      </c>
      <c r="C23" s="1"/>
      <c r="D23" s="63"/>
      <c r="E23" s="1"/>
      <c r="F23" s="1"/>
      <c r="G23" s="1"/>
      <c r="H23" s="1"/>
      <c r="I23" s="5"/>
      <c r="J23" s="5"/>
      <c r="K23" s="5"/>
      <c r="L23" s="5"/>
      <c r="M23" s="1" t="s">
        <v>43</v>
      </c>
      <c r="N23" s="1"/>
      <c r="O23" s="7">
        <v>0</v>
      </c>
      <c r="P23" s="7">
        <v>0</v>
      </c>
      <c r="Q23" s="6">
        <f t="shared" si="2"/>
        <v>0</v>
      </c>
      <c r="R23" s="5">
        <f t="shared" si="1"/>
        <v>0</v>
      </c>
    </row>
    <row r="24" spans="2:18" x14ac:dyDescent="0.2">
      <c r="B24" s="62">
        <v>13</v>
      </c>
      <c r="C24" s="1"/>
      <c r="D24" s="63"/>
      <c r="E24" s="1"/>
      <c r="F24" s="1"/>
      <c r="G24" s="1"/>
      <c r="H24" s="1"/>
      <c r="I24" s="5"/>
      <c r="J24" s="5"/>
      <c r="K24" s="5"/>
      <c r="L24" s="5"/>
      <c r="M24" s="1" t="s">
        <v>43</v>
      </c>
      <c r="N24" s="1"/>
      <c r="O24" s="7">
        <v>0</v>
      </c>
      <c r="P24" s="7">
        <v>0</v>
      </c>
      <c r="Q24" s="6">
        <f t="shared" si="2"/>
        <v>0</v>
      </c>
      <c r="R24" s="5">
        <f t="shared" si="1"/>
        <v>0</v>
      </c>
    </row>
    <row r="25" spans="2:18" x14ac:dyDescent="0.2">
      <c r="B25" s="62">
        <v>14</v>
      </c>
      <c r="C25" s="1"/>
      <c r="D25" s="63"/>
      <c r="E25" s="1"/>
      <c r="F25" s="1"/>
      <c r="G25" s="1"/>
      <c r="H25" s="1"/>
      <c r="I25" s="5"/>
      <c r="J25" s="5"/>
      <c r="K25" s="5"/>
      <c r="L25" s="5"/>
      <c r="M25" s="1" t="s">
        <v>43</v>
      </c>
      <c r="N25" s="1"/>
      <c r="O25" s="7">
        <v>0</v>
      </c>
      <c r="P25" s="7">
        <v>0</v>
      </c>
      <c r="Q25" s="6">
        <f t="shared" si="2"/>
        <v>0</v>
      </c>
      <c r="R25" s="5">
        <f t="shared" si="1"/>
        <v>0</v>
      </c>
    </row>
    <row r="26" spans="2:18" x14ac:dyDescent="0.2">
      <c r="B26" s="62">
        <v>15</v>
      </c>
      <c r="C26" s="1"/>
      <c r="D26" s="63"/>
      <c r="E26" s="1"/>
      <c r="F26" s="1"/>
      <c r="G26" s="1"/>
      <c r="H26" s="1"/>
      <c r="I26" s="5"/>
      <c r="J26" s="5"/>
      <c r="K26" s="5"/>
      <c r="L26" s="5"/>
      <c r="M26" s="1" t="s">
        <v>43</v>
      </c>
      <c r="N26" s="1"/>
      <c r="O26" s="7">
        <v>0</v>
      </c>
      <c r="P26" s="7">
        <v>0</v>
      </c>
      <c r="Q26" s="6">
        <f t="shared" si="2"/>
        <v>0</v>
      </c>
      <c r="R26" s="5">
        <f t="shared" si="1"/>
        <v>0</v>
      </c>
    </row>
    <row r="27" spans="2:18" x14ac:dyDescent="0.2">
      <c r="B27" s="62">
        <v>16</v>
      </c>
      <c r="C27" s="1"/>
      <c r="D27" s="63"/>
      <c r="E27" s="1"/>
      <c r="F27" s="1"/>
      <c r="G27" s="1"/>
      <c r="H27" s="1"/>
      <c r="I27" s="5"/>
      <c r="J27" s="5"/>
      <c r="K27" s="5"/>
      <c r="L27" s="5"/>
      <c r="M27" s="1" t="s">
        <v>43</v>
      </c>
      <c r="N27" s="1"/>
      <c r="O27" s="7">
        <v>0</v>
      </c>
      <c r="P27" s="7">
        <v>0</v>
      </c>
      <c r="Q27" s="6">
        <f t="shared" si="2"/>
        <v>0</v>
      </c>
      <c r="R27" s="5">
        <f t="shared" si="1"/>
        <v>0</v>
      </c>
    </row>
    <row r="28" spans="2:18" x14ac:dyDescent="0.2">
      <c r="B28" s="62">
        <v>17</v>
      </c>
      <c r="C28" s="1"/>
      <c r="D28" s="63"/>
      <c r="E28" s="1"/>
      <c r="F28" s="1"/>
      <c r="G28" s="1"/>
      <c r="H28" s="1"/>
      <c r="I28" s="5"/>
      <c r="J28" s="5"/>
      <c r="K28" s="5"/>
      <c r="L28" s="5"/>
      <c r="M28" s="1" t="s">
        <v>43</v>
      </c>
      <c r="N28" s="1"/>
      <c r="O28" s="7">
        <v>0</v>
      </c>
      <c r="P28" s="7">
        <v>0</v>
      </c>
      <c r="Q28" s="6">
        <f t="shared" si="2"/>
        <v>0</v>
      </c>
      <c r="R28" s="5">
        <f t="shared" si="1"/>
        <v>0</v>
      </c>
    </row>
    <row r="29" spans="2:18" x14ac:dyDescent="0.2">
      <c r="B29" s="62">
        <v>18</v>
      </c>
      <c r="C29" s="1"/>
      <c r="D29" s="63"/>
      <c r="E29" s="1"/>
      <c r="F29" s="1"/>
      <c r="G29" s="1"/>
      <c r="H29" s="1"/>
      <c r="I29" s="5"/>
      <c r="J29" s="5"/>
      <c r="K29" s="5"/>
      <c r="L29" s="5"/>
      <c r="M29" s="1" t="s">
        <v>43</v>
      </c>
      <c r="N29" s="1"/>
      <c r="O29" s="7">
        <v>0</v>
      </c>
      <c r="P29" s="7">
        <v>0</v>
      </c>
      <c r="Q29" s="6">
        <f t="shared" si="2"/>
        <v>0</v>
      </c>
      <c r="R29" s="5">
        <f t="shared" si="1"/>
        <v>0</v>
      </c>
    </row>
    <row r="30" spans="2:18" x14ac:dyDescent="0.2">
      <c r="B30" s="62">
        <v>19</v>
      </c>
      <c r="C30" s="1"/>
      <c r="D30" s="63"/>
      <c r="E30" s="1"/>
      <c r="F30" s="1"/>
      <c r="G30" s="1"/>
      <c r="H30" s="1"/>
      <c r="I30" s="5"/>
      <c r="J30" s="5"/>
      <c r="K30" s="5"/>
      <c r="L30" s="5"/>
      <c r="M30" s="1" t="s">
        <v>43</v>
      </c>
      <c r="N30" s="1"/>
      <c r="O30" s="7">
        <v>0</v>
      </c>
      <c r="P30" s="7">
        <v>0</v>
      </c>
      <c r="Q30" s="6">
        <f t="shared" si="2"/>
        <v>0</v>
      </c>
      <c r="R30" s="5">
        <f t="shared" si="1"/>
        <v>0</v>
      </c>
    </row>
    <row r="31" spans="2:18" x14ac:dyDescent="0.2">
      <c r="B31" s="62">
        <v>20</v>
      </c>
      <c r="C31" s="1"/>
      <c r="D31" s="63"/>
      <c r="E31" s="1"/>
      <c r="F31" s="1"/>
      <c r="G31" s="1"/>
      <c r="H31" s="1"/>
      <c r="I31" s="5"/>
      <c r="J31" s="5"/>
      <c r="K31" s="5"/>
      <c r="L31" s="5"/>
      <c r="M31" s="1" t="s">
        <v>43</v>
      </c>
      <c r="N31" s="1"/>
      <c r="O31" s="7">
        <v>0</v>
      </c>
      <c r="P31" s="7">
        <v>0</v>
      </c>
      <c r="Q31" s="6">
        <f t="shared" si="2"/>
        <v>0</v>
      </c>
      <c r="R31" s="5">
        <f t="shared" si="1"/>
        <v>0</v>
      </c>
    </row>
    <row r="32" spans="2:18" x14ac:dyDescent="0.2">
      <c r="B32" s="62">
        <v>21</v>
      </c>
      <c r="C32" s="1"/>
      <c r="D32" s="63"/>
      <c r="E32" s="1"/>
      <c r="F32" s="1"/>
      <c r="G32" s="1"/>
      <c r="H32" s="1"/>
      <c r="I32" s="5"/>
      <c r="J32" s="5"/>
      <c r="K32" s="5"/>
      <c r="L32" s="5"/>
      <c r="M32" s="1" t="s">
        <v>43</v>
      </c>
      <c r="N32" s="1"/>
      <c r="O32" s="7">
        <v>0</v>
      </c>
      <c r="P32" s="7">
        <v>0</v>
      </c>
      <c r="Q32" s="6">
        <f t="shared" si="2"/>
        <v>0</v>
      </c>
      <c r="R32" s="5">
        <f t="shared" si="1"/>
        <v>0</v>
      </c>
    </row>
    <row r="33" spans="2:18" x14ac:dyDescent="0.2">
      <c r="B33" s="62">
        <v>22</v>
      </c>
      <c r="C33" s="1"/>
      <c r="D33" s="63"/>
      <c r="E33" s="1"/>
      <c r="F33" s="1"/>
      <c r="G33" s="1"/>
      <c r="H33" s="1"/>
      <c r="I33" s="5"/>
      <c r="J33" s="5"/>
      <c r="K33" s="5"/>
      <c r="L33" s="5"/>
      <c r="M33" s="1" t="s">
        <v>43</v>
      </c>
      <c r="N33" s="1"/>
      <c r="O33" s="7">
        <v>0</v>
      </c>
      <c r="P33" s="7">
        <v>0</v>
      </c>
      <c r="Q33" s="6">
        <f t="shared" si="2"/>
        <v>0</v>
      </c>
      <c r="R33" s="5">
        <f t="shared" si="1"/>
        <v>0</v>
      </c>
    </row>
    <row r="34" spans="2:18" x14ac:dyDescent="0.2">
      <c r="B34" s="62">
        <v>23</v>
      </c>
      <c r="C34" s="1"/>
      <c r="D34" s="63"/>
      <c r="E34" s="1"/>
      <c r="F34" s="1"/>
      <c r="G34" s="1"/>
      <c r="H34" s="1"/>
      <c r="I34" s="5"/>
      <c r="J34" s="5"/>
      <c r="K34" s="5"/>
      <c r="L34" s="5"/>
      <c r="M34" s="1" t="s">
        <v>43</v>
      </c>
      <c r="N34" s="1"/>
      <c r="O34" s="7">
        <v>0</v>
      </c>
      <c r="P34" s="7">
        <v>0</v>
      </c>
      <c r="Q34" s="6">
        <f t="shared" si="2"/>
        <v>0</v>
      </c>
      <c r="R34" s="5">
        <f t="shared" si="1"/>
        <v>0</v>
      </c>
    </row>
    <row r="35" spans="2:18" x14ac:dyDescent="0.2">
      <c r="B35" s="62">
        <v>24</v>
      </c>
      <c r="C35" s="1"/>
      <c r="D35" s="63"/>
      <c r="E35" s="1"/>
      <c r="F35" s="1"/>
      <c r="G35" s="1"/>
      <c r="H35" s="1"/>
      <c r="I35" s="5"/>
      <c r="J35" s="5"/>
      <c r="K35" s="5"/>
      <c r="L35" s="5"/>
      <c r="M35" s="1" t="s">
        <v>43</v>
      </c>
      <c r="N35" s="1"/>
      <c r="O35" s="7">
        <v>0</v>
      </c>
      <c r="P35" s="7">
        <v>0</v>
      </c>
      <c r="Q35" s="6">
        <f t="shared" si="2"/>
        <v>0</v>
      </c>
      <c r="R35" s="5">
        <f t="shared" si="1"/>
        <v>0</v>
      </c>
    </row>
    <row r="36" spans="2:18" x14ac:dyDescent="0.2">
      <c r="B36" s="62">
        <v>25</v>
      </c>
      <c r="C36" s="1"/>
      <c r="D36" s="63"/>
      <c r="E36" s="1"/>
      <c r="F36" s="1"/>
      <c r="G36" s="1"/>
      <c r="H36" s="1"/>
      <c r="I36" s="5"/>
      <c r="J36" s="5"/>
      <c r="K36" s="5"/>
      <c r="L36" s="5"/>
      <c r="M36" s="1" t="s">
        <v>43</v>
      </c>
      <c r="N36" s="1"/>
      <c r="O36" s="7">
        <v>0</v>
      </c>
      <c r="P36" s="7">
        <v>0</v>
      </c>
      <c r="Q36" s="6">
        <f t="shared" si="2"/>
        <v>0</v>
      </c>
      <c r="R36" s="5">
        <f t="shared" si="1"/>
        <v>0</v>
      </c>
    </row>
    <row r="37" spans="2:18" x14ac:dyDescent="0.2">
      <c r="B37" s="62">
        <v>26</v>
      </c>
      <c r="C37" s="1"/>
      <c r="D37" s="63"/>
      <c r="E37" s="1"/>
      <c r="F37" s="1"/>
      <c r="G37" s="1"/>
      <c r="H37" s="1"/>
      <c r="I37" s="5"/>
      <c r="J37" s="5"/>
      <c r="K37" s="5"/>
      <c r="L37" s="5"/>
      <c r="M37" s="1" t="s">
        <v>43</v>
      </c>
      <c r="N37" s="1"/>
      <c r="O37" s="7">
        <v>0</v>
      </c>
      <c r="P37" s="7">
        <v>0</v>
      </c>
      <c r="Q37" s="6">
        <f t="shared" si="2"/>
        <v>0</v>
      </c>
      <c r="R37" s="5">
        <f t="shared" si="1"/>
        <v>0</v>
      </c>
    </row>
    <row r="38" spans="2:18" x14ac:dyDescent="0.2">
      <c r="B38" s="62">
        <v>27</v>
      </c>
      <c r="C38" s="1"/>
      <c r="D38" s="63"/>
      <c r="E38" s="1"/>
      <c r="F38" s="1"/>
      <c r="G38" s="1"/>
      <c r="H38" s="1"/>
      <c r="I38" s="5"/>
      <c r="J38" s="5"/>
      <c r="K38" s="5"/>
      <c r="L38" s="5"/>
      <c r="M38" s="1" t="s">
        <v>43</v>
      </c>
      <c r="N38" s="1"/>
      <c r="O38" s="7">
        <v>0</v>
      </c>
      <c r="P38" s="7">
        <v>0</v>
      </c>
      <c r="Q38" s="6">
        <f t="shared" si="2"/>
        <v>0</v>
      </c>
      <c r="R38" s="5">
        <f t="shared" si="1"/>
        <v>0</v>
      </c>
    </row>
    <row r="39" spans="2:18" x14ac:dyDescent="0.2">
      <c r="B39" s="62">
        <v>28</v>
      </c>
      <c r="C39" s="1"/>
      <c r="D39" s="63"/>
      <c r="E39" s="1"/>
      <c r="F39" s="1"/>
      <c r="G39" s="1"/>
      <c r="H39" s="1"/>
      <c r="I39" s="5"/>
      <c r="J39" s="5"/>
      <c r="K39" s="5"/>
      <c r="L39" s="5"/>
      <c r="M39" s="1" t="s">
        <v>43</v>
      </c>
      <c r="N39" s="1"/>
      <c r="O39" s="7">
        <v>0</v>
      </c>
      <c r="P39" s="7">
        <v>0</v>
      </c>
      <c r="Q39" s="6">
        <f t="shared" si="2"/>
        <v>0</v>
      </c>
      <c r="R39" s="5">
        <f t="shared" si="1"/>
        <v>0</v>
      </c>
    </row>
    <row r="40" spans="2:18" x14ac:dyDescent="0.2">
      <c r="B40" s="62">
        <v>29</v>
      </c>
      <c r="C40" s="1"/>
      <c r="D40" s="63"/>
      <c r="E40" s="1"/>
      <c r="F40" s="1"/>
      <c r="G40" s="1"/>
      <c r="H40" s="1"/>
      <c r="I40" s="5"/>
      <c r="J40" s="5"/>
      <c r="K40" s="5"/>
      <c r="L40" s="5"/>
      <c r="M40" s="1" t="s">
        <v>43</v>
      </c>
      <c r="N40" s="1"/>
      <c r="O40" s="7">
        <v>0</v>
      </c>
      <c r="P40" s="7">
        <v>0</v>
      </c>
      <c r="Q40" s="6">
        <f t="shared" si="2"/>
        <v>0</v>
      </c>
      <c r="R40" s="5">
        <f t="shared" si="1"/>
        <v>0</v>
      </c>
    </row>
    <row r="41" spans="2:18" x14ac:dyDescent="0.2">
      <c r="B41" s="62">
        <v>30</v>
      </c>
      <c r="C41" s="1"/>
      <c r="D41" s="63"/>
      <c r="E41" s="1"/>
      <c r="F41" s="1"/>
      <c r="G41" s="1"/>
      <c r="H41" s="1"/>
      <c r="I41" s="5"/>
      <c r="J41" s="5"/>
      <c r="K41" s="5"/>
      <c r="L41" s="5"/>
      <c r="M41" s="1" t="s">
        <v>43</v>
      </c>
      <c r="N41" s="1"/>
      <c r="O41" s="7">
        <v>0</v>
      </c>
      <c r="P41" s="7">
        <v>0</v>
      </c>
      <c r="Q41" s="6">
        <f t="shared" si="2"/>
        <v>0</v>
      </c>
      <c r="R41" s="5">
        <f t="shared" si="1"/>
        <v>0</v>
      </c>
    </row>
    <row r="42" spans="2:18" x14ac:dyDescent="0.2">
      <c r="B42" s="62">
        <v>31</v>
      </c>
      <c r="C42" s="1"/>
      <c r="D42" s="63"/>
      <c r="E42" s="1"/>
      <c r="F42" s="1"/>
      <c r="G42" s="1"/>
      <c r="H42" s="1"/>
      <c r="I42" s="5"/>
      <c r="J42" s="5"/>
      <c r="K42" s="5"/>
      <c r="L42" s="5"/>
      <c r="M42" s="1" t="s">
        <v>43</v>
      </c>
      <c r="N42" s="1"/>
      <c r="O42" s="7">
        <v>0</v>
      </c>
      <c r="P42" s="7">
        <v>0</v>
      </c>
      <c r="Q42" s="6">
        <f t="shared" si="2"/>
        <v>0</v>
      </c>
      <c r="R42" s="5">
        <f t="shared" si="1"/>
        <v>0</v>
      </c>
    </row>
    <row r="43" spans="2:18" x14ac:dyDescent="0.2">
      <c r="B43" s="62">
        <v>32</v>
      </c>
      <c r="C43" s="1"/>
      <c r="D43" s="63"/>
      <c r="E43" s="1"/>
      <c r="F43" s="1"/>
      <c r="G43" s="1"/>
      <c r="H43" s="1"/>
      <c r="I43" s="5"/>
      <c r="J43" s="5"/>
      <c r="K43" s="5"/>
      <c r="L43" s="5"/>
      <c r="M43" s="1" t="s">
        <v>43</v>
      </c>
      <c r="N43" s="1"/>
      <c r="O43" s="7">
        <v>0</v>
      </c>
      <c r="P43" s="7">
        <v>0</v>
      </c>
      <c r="Q43" s="6">
        <f t="shared" si="2"/>
        <v>0</v>
      </c>
      <c r="R43" s="5">
        <f t="shared" si="1"/>
        <v>0</v>
      </c>
    </row>
    <row r="44" spans="2:18" x14ac:dyDescent="0.2">
      <c r="B44" s="62">
        <v>33</v>
      </c>
      <c r="C44" s="1"/>
      <c r="D44" s="63"/>
      <c r="E44" s="1"/>
      <c r="F44" s="1"/>
      <c r="G44" s="1"/>
      <c r="H44" s="1"/>
      <c r="I44" s="5"/>
      <c r="J44" s="5"/>
      <c r="K44" s="5"/>
      <c r="L44" s="5"/>
      <c r="M44" s="1" t="s">
        <v>43</v>
      </c>
      <c r="N44" s="1"/>
      <c r="O44" s="7">
        <v>0</v>
      </c>
      <c r="P44" s="7">
        <v>0</v>
      </c>
      <c r="Q44" s="6">
        <f t="shared" si="2"/>
        <v>0</v>
      </c>
      <c r="R44" s="5">
        <f t="shared" si="1"/>
        <v>0</v>
      </c>
    </row>
    <row r="45" spans="2:18" x14ac:dyDescent="0.2">
      <c r="B45" s="62">
        <v>34</v>
      </c>
      <c r="C45" s="1"/>
      <c r="D45" s="63"/>
      <c r="E45" s="1"/>
      <c r="F45" s="1"/>
      <c r="G45" s="1"/>
      <c r="H45" s="1"/>
      <c r="I45" s="5"/>
      <c r="J45" s="5"/>
      <c r="K45" s="5"/>
      <c r="L45" s="5"/>
      <c r="M45" s="1" t="s">
        <v>43</v>
      </c>
      <c r="N45" s="1"/>
      <c r="O45" s="7">
        <v>0</v>
      </c>
      <c r="P45" s="7">
        <v>0</v>
      </c>
      <c r="Q45" s="6">
        <f t="shared" si="2"/>
        <v>0</v>
      </c>
      <c r="R45" s="5">
        <f t="shared" si="1"/>
        <v>0</v>
      </c>
    </row>
    <row r="46" spans="2:18" x14ac:dyDescent="0.2">
      <c r="B46" s="62">
        <v>35</v>
      </c>
      <c r="C46" s="1"/>
      <c r="D46" s="63"/>
      <c r="E46" s="1"/>
      <c r="F46" s="1"/>
      <c r="G46" s="1"/>
      <c r="H46" s="1"/>
      <c r="I46" s="5"/>
      <c r="J46" s="5"/>
      <c r="K46" s="5"/>
      <c r="L46" s="5"/>
      <c r="M46" s="1" t="s">
        <v>43</v>
      </c>
      <c r="N46" s="1"/>
      <c r="O46" s="7">
        <v>0</v>
      </c>
      <c r="P46" s="7">
        <v>0</v>
      </c>
      <c r="Q46" s="6">
        <f t="shared" si="2"/>
        <v>0</v>
      </c>
      <c r="R46" s="5">
        <f t="shared" si="1"/>
        <v>0</v>
      </c>
    </row>
    <row r="47" spans="2:18" x14ac:dyDescent="0.2">
      <c r="B47" s="62">
        <v>36</v>
      </c>
      <c r="C47" s="1"/>
      <c r="D47" s="63"/>
      <c r="E47" s="1"/>
      <c r="F47" s="1"/>
      <c r="G47" s="1"/>
      <c r="H47" s="1"/>
      <c r="I47" s="5"/>
      <c r="J47" s="5"/>
      <c r="K47" s="5"/>
      <c r="L47" s="5"/>
      <c r="M47" s="1" t="s">
        <v>43</v>
      </c>
      <c r="N47" s="1"/>
      <c r="O47" s="7">
        <v>0</v>
      </c>
      <c r="P47" s="7">
        <v>0</v>
      </c>
      <c r="Q47" s="6">
        <f t="shared" si="2"/>
        <v>0</v>
      </c>
      <c r="R47" s="5">
        <f t="shared" si="1"/>
        <v>0</v>
      </c>
    </row>
    <row r="48" spans="2:18" x14ac:dyDescent="0.2">
      <c r="B48" s="62">
        <v>37</v>
      </c>
      <c r="C48" s="1"/>
      <c r="D48" s="63"/>
      <c r="E48" s="1"/>
      <c r="F48" s="1"/>
      <c r="G48" s="1"/>
      <c r="H48" s="1"/>
      <c r="I48" s="5"/>
      <c r="J48" s="5"/>
      <c r="K48" s="5"/>
      <c r="L48" s="5"/>
      <c r="M48" s="1" t="s">
        <v>43</v>
      </c>
      <c r="N48" s="1"/>
      <c r="O48" s="7">
        <v>0</v>
      </c>
      <c r="P48" s="7">
        <v>0</v>
      </c>
      <c r="Q48" s="6">
        <f t="shared" si="2"/>
        <v>0</v>
      </c>
      <c r="R48" s="5">
        <f t="shared" si="1"/>
        <v>0</v>
      </c>
    </row>
    <row r="49" spans="2:19" x14ac:dyDescent="0.2">
      <c r="B49" s="62">
        <v>38</v>
      </c>
      <c r="C49" s="1"/>
      <c r="D49" s="63"/>
      <c r="E49" s="1"/>
      <c r="F49" s="1"/>
      <c r="G49" s="1"/>
      <c r="H49" s="1"/>
      <c r="I49" s="5"/>
      <c r="J49" s="5"/>
      <c r="K49" s="5"/>
      <c r="L49" s="5"/>
      <c r="M49" s="1" t="s">
        <v>43</v>
      </c>
      <c r="N49" s="1"/>
      <c r="O49" s="7">
        <v>0</v>
      </c>
      <c r="P49" s="7">
        <v>0</v>
      </c>
      <c r="Q49" s="6">
        <f t="shared" si="2"/>
        <v>0</v>
      </c>
      <c r="R49" s="5">
        <f t="shared" si="1"/>
        <v>0</v>
      </c>
    </row>
    <row r="50" spans="2:19" x14ac:dyDescent="0.2">
      <c r="B50" s="62">
        <v>39</v>
      </c>
      <c r="C50" s="1"/>
      <c r="D50" s="63"/>
      <c r="E50" s="1"/>
      <c r="F50" s="1"/>
      <c r="G50" s="1"/>
      <c r="H50" s="1"/>
      <c r="I50" s="5"/>
      <c r="J50" s="5"/>
      <c r="K50" s="5"/>
      <c r="L50" s="5"/>
      <c r="M50" s="1" t="s">
        <v>43</v>
      </c>
      <c r="N50" s="1"/>
      <c r="O50" s="7">
        <v>0</v>
      </c>
      <c r="P50" s="7">
        <v>0</v>
      </c>
      <c r="Q50" s="6">
        <f t="shared" si="2"/>
        <v>0</v>
      </c>
      <c r="R50" s="5">
        <f t="shared" si="1"/>
        <v>0</v>
      </c>
    </row>
    <row r="51" spans="2:19" x14ac:dyDescent="0.2">
      <c r="B51" s="62">
        <v>40</v>
      </c>
      <c r="C51" s="1"/>
      <c r="D51" s="63"/>
      <c r="E51" s="1"/>
      <c r="F51" s="1"/>
      <c r="G51" s="1"/>
      <c r="H51" s="1"/>
      <c r="I51" s="5"/>
      <c r="J51" s="5"/>
      <c r="K51" s="5"/>
      <c r="L51" s="5"/>
      <c r="M51" s="1" t="s">
        <v>43</v>
      </c>
      <c r="N51" s="1"/>
      <c r="O51" s="7">
        <v>0</v>
      </c>
      <c r="P51" s="7">
        <v>0</v>
      </c>
      <c r="Q51" s="6">
        <f t="shared" si="2"/>
        <v>0</v>
      </c>
      <c r="R51" s="5">
        <f t="shared" si="1"/>
        <v>0</v>
      </c>
    </row>
    <row r="52" spans="2:19" x14ac:dyDescent="0.2">
      <c r="B52" s="62">
        <v>41</v>
      </c>
      <c r="C52" s="1"/>
      <c r="D52" s="63"/>
      <c r="E52" s="1"/>
      <c r="F52" s="1"/>
      <c r="G52" s="1"/>
      <c r="H52" s="1"/>
      <c r="I52" s="5"/>
      <c r="J52" s="5"/>
      <c r="K52" s="5"/>
      <c r="L52" s="5"/>
      <c r="M52" s="1" t="s">
        <v>43</v>
      </c>
      <c r="N52" s="1"/>
      <c r="O52" s="7">
        <v>0</v>
      </c>
      <c r="P52" s="7">
        <v>0</v>
      </c>
      <c r="Q52" s="6">
        <f t="shared" si="2"/>
        <v>0</v>
      </c>
      <c r="R52" s="5">
        <f t="shared" si="1"/>
        <v>0</v>
      </c>
    </row>
    <row r="53" spans="2:19" x14ac:dyDescent="0.2">
      <c r="B53" s="62">
        <v>42</v>
      </c>
      <c r="C53" s="1"/>
      <c r="D53" s="63"/>
      <c r="E53" s="1"/>
      <c r="F53" s="1"/>
      <c r="G53" s="1"/>
      <c r="H53" s="1"/>
      <c r="I53" s="5"/>
      <c r="J53" s="5"/>
      <c r="K53" s="5"/>
      <c r="L53" s="5"/>
      <c r="M53" s="1" t="s">
        <v>43</v>
      </c>
      <c r="N53" s="1"/>
      <c r="O53" s="7">
        <v>0</v>
      </c>
      <c r="P53" s="7">
        <v>0</v>
      </c>
      <c r="Q53" s="6">
        <f t="shared" si="2"/>
        <v>0</v>
      </c>
      <c r="R53" s="5">
        <f t="shared" si="1"/>
        <v>0</v>
      </c>
    </row>
    <row r="54" spans="2:19" x14ac:dyDescent="0.2">
      <c r="B54" s="62">
        <v>43</v>
      </c>
      <c r="C54" s="1"/>
      <c r="D54" s="63"/>
      <c r="E54" s="1"/>
      <c r="F54" s="1"/>
      <c r="G54" s="1"/>
      <c r="H54" s="1"/>
      <c r="I54" s="5"/>
      <c r="J54" s="5"/>
      <c r="K54" s="5"/>
      <c r="L54" s="5"/>
      <c r="M54" s="1" t="s">
        <v>43</v>
      </c>
      <c r="N54" s="1"/>
      <c r="O54" s="7">
        <v>0</v>
      </c>
      <c r="P54" s="7">
        <v>0</v>
      </c>
      <c r="Q54" s="6">
        <f t="shared" si="2"/>
        <v>0</v>
      </c>
      <c r="R54" s="5">
        <f t="shared" si="1"/>
        <v>0</v>
      </c>
    </row>
    <row r="55" spans="2:19" x14ac:dyDescent="0.2">
      <c r="B55" s="62">
        <v>44</v>
      </c>
      <c r="C55" s="1"/>
      <c r="D55" s="63"/>
      <c r="E55" s="1"/>
      <c r="F55" s="1"/>
      <c r="G55" s="1"/>
      <c r="H55" s="1"/>
      <c r="I55" s="5"/>
      <c r="J55" s="5"/>
      <c r="K55" s="5"/>
      <c r="L55" s="5"/>
      <c r="M55" s="1" t="s">
        <v>43</v>
      </c>
      <c r="N55" s="1"/>
      <c r="O55" s="7">
        <v>0</v>
      </c>
      <c r="P55" s="7">
        <v>0</v>
      </c>
      <c r="Q55" s="6">
        <f t="shared" si="2"/>
        <v>0</v>
      </c>
      <c r="R55" s="5">
        <f t="shared" si="1"/>
        <v>0</v>
      </c>
    </row>
    <row r="56" spans="2:19" x14ac:dyDescent="0.2">
      <c r="B56" s="62">
        <v>45</v>
      </c>
      <c r="C56" s="1"/>
      <c r="D56" s="63"/>
      <c r="E56" s="1"/>
      <c r="F56" s="1"/>
      <c r="G56" s="1"/>
      <c r="H56" s="1"/>
      <c r="I56" s="5"/>
      <c r="J56" s="5"/>
      <c r="K56" s="5"/>
      <c r="L56" s="5"/>
      <c r="M56" s="1" t="s">
        <v>43</v>
      </c>
      <c r="N56" s="1"/>
      <c r="O56" s="7">
        <v>0</v>
      </c>
      <c r="P56" s="7">
        <v>0</v>
      </c>
      <c r="Q56" s="6">
        <f t="shared" si="2"/>
        <v>0</v>
      </c>
      <c r="R56" s="5">
        <f t="shared" si="1"/>
        <v>0</v>
      </c>
    </row>
    <row r="57" spans="2:19" x14ac:dyDescent="0.2">
      <c r="B57" s="62">
        <v>46</v>
      </c>
      <c r="C57" s="1"/>
      <c r="D57" s="63"/>
      <c r="E57" s="1"/>
      <c r="F57" s="1"/>
      <c r="G57" s="1"/>
      <c r="H57" s="1"/>
      <c r="I57" s="5"/>
      <c r="J57" s="5"/>
      <c r="K57" s="5"/>
      <c r="L57" s="5"/>
      <c r="M57" s="1" t="s">
        <v>43</v>
      </c>
      <c r="N57" s="1"/>
      <c r="O57" s="7">
        <v>0</v>
      </c>
      <c r="P57" s="7">
        <v>0</v>
      </c>
      <c r="Q57" s="6">
        <f t="shared" si="2"/>
        <v>0</v>
      </c>
      <c r="R57" s="5">
        <f t="shared" si="1"/>
        <v>0</v>
      </c>
    </row>
    <row r="58" spans="2:19" x14ac:dyDescent="0.2">
      <c r="B58" s="62">
        <v>47</v>
      </c>
      <c r="C58" s="1"/>
      <c r="D58" s="63"/>
      <c r="E58" s="1"/>
      <c r="F58" s="1"/>
      <c r="G58" s="1"/>
      <c r="H58" s="1"/>
      <c r="I58" s="5"/>
      <c r="J58" s="5"/>
      <c r="K58" s="5"/>
      <c r="L58" s="5"/>
      <c r="M58" s="1" t="s">
        <v>43</v>
      </c>
      <c r="N58" s="1"/>
      <c r="O58" s="7">
        <v>0</v>
      </c>
      <c r="P58" s="7">
        <v>0</v>
      </c>
      <c r="Q58" s="6">
        <f t="shared" si="2"/>
        <v>0</v>
      </c>
      <c r="R58" s="5">
        <f t="shared" si="1"/>
        <v>0</v>
      </c>
    </row>
    <row r="59" spans="2:19" x14ac:dyDescent="0.2">
      <c r="B59" s="62">
        <v>48</v>
      </c>
      <c r="C59" s="1"/>
      <c r="D59" s="63"/>
      <c r="E59" s="1"/>
      <c r="F59" s="1"/>
      <c r="G59" s="1"/>
      <c r="H59" s="1"/>
      <c r="I59" s="5"/>
      <c r="J59" s="5"/>
      <c r="K59" s="5"/>
      <c r="L59" s="5"/>
      <c r="M59" s="1" t="s">
        <v>43</v>
      </c>
      <c r="N59" s="1"/>
      <c r="O59" s="7">
        <v>0</v>
      </c>
      <c r="P59" s="7">
        <v>0</v>
      </c>
      <c r="Q59" s="6">
        <f t="shared" si="2"/>
        <v>0</v>
      </c>
      <c r="R59" s="5">
        <f t="shared" si="1"/>
        <v>0</v>
      </c>
    </row>
    <row r="60" spans="2:19" x14ac:dyDescent="0.2">
      <c r="B60" s="62">
        <v>49</v>
      </c>
      <c r="C60" s="1"/>
      <c r="D60" s="63"/>
      <c r="E60" s="1"/>
      <c r="F60" s="1"/>
      <c r="G60" s="1"/>
      <c r="H60" s="1"/>
      <c r="I60" s="5"/>
      <c r="J60" s="5"/>
      <c r="K60" s="5"/>
      <c r="L60" s="5"/>
      <c r="M60" s="1" t="s">
        <v>43</v>
      </c>
      <c r="N60" s="1"/>
      <c r="O60" s="7">
        <v>0</v>
      </c>
      <c r="P60" s="7">
        <v>0</v>
      </c>
      <c r="Q60" s="6">
        <f t="shared" si="2"/>
        <v>0</v>
      </c>
      <c r="R60" s="5">
        <f t="shared" si="1"/>
        <v>0</v>
      </c>
    </row>
    <row r="61" spans="2:19" x14ac:dyDescent="0.2">
      <c r="B61" s="62">
        <v>50</v>
      </c>
      <c r="C61" s="1"/>
      <c r="D61" s="63"/>
      <c r="E61" s="1"/>
      <c r="F61" s="1"/>
      <c r="G61" s="1"/>
      <c r="H61" s="1"/>
      <c r="I61" s="5"/>
      <c r="J61" s="5"/>
      <c r="K61" s="5"/>
      <c r="L61" s="5"/>
      <c r="M61" s="1" t="s">
        <v>43</v>
      </c>
      <c r="N61" s="1"/>
      <c r="O61" s="7">
        <v>0</v>
      </c>
      <c r="P61" s="7">
        <v>0</v>
      </c>
      <c r="Q61" s="6">
        <f t="shared" si="2"/>
        <v>0</v>
      </c>
      <c r="R61" s="5">
        <f t="shared" si="1"/>
        <v>0</v>
      </c>
    </row>
    <row r="62" spans="2:19" x14ac:dyDescent="0.2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2:19" x14ac:dyDescent="0.2">
      <c r="B63" s="51" t="s">
        <v>48</v>
      </c>
      <c r="C63" s="51"/>
      <c r="D63" s="24"/>
      <c r="E63" s="24"/>
      <c r="F63" s="23">
        <v>1</v>
      </c>
      <c r="G63" s="49"/>
      <c r="H63" s="60"/>
      <c r="I63" s="60"/>
      <c r="J63" s="60"/>
      <c r="K63" s="60"/>
      <c r="L63" s="60"/>
      <c r="M63" s="50"/>
      <c r="N63" s="14" t="s">
        <v>49</v>
      </c>
      <c r="O63" s="10">
        <f>SUM(O12:O61)/F63</f>
        <v>70</v>
      </c>
      <c r="P63" s="10">
        <f>SUM(P12:P61)/F63</f>
        <v>50</v>
      </c>
      <c r="Q63" s="9">
        <f>(O63+P63)/2</f>
        <v>60</v>
      </c>
      <c r="R63" s="5">
        <f t="shared" si="1"/>
        <v>60</v>
      </c>
      <c r="S63" s="8"/>
    </row>
  </sheetData>
  <mergeCells count="10">
    <mergeCell ref="O9:P9"/>
    <mergeCell ref="B62:R62"/>
    <mergeCell ref="B63:C63"/>
    <mergeCell ref="G63:M63"/>
    <mergeCell ref="B5:C5"/>
    <mergeCell ref="B2:G2"/>
    <mergeCell ref="B4:C4"/>
    <mergeCell ref="D4:E4"/>
    <mergeCell ref="D5:E5"/>
    <mergeCell ref="B7:E7"/>
  </mergeCells>
  <conditionalFormatting sqref="Q12">
    <cfRule type="cellIs" dxfId="308" priority="73" operator="greaterThan">
      <formula>75</formula>
    </cfRule>
    <cfRule type="cellIs" dxfId="307" priority="74" operator="between">
      <formula>50</formula>
      <formula>75</formula>
    </cfRule>
    <cfRule type="cellIs" dxfId="306" priority="75" operator="lessThan">
      <formula>50</formula>
    </cfRule>
  </conditionalFormatting>
  <conditionalFormatting sqref="N16:N61">
    <cfRule type="cellIs" dxfId="305" priority="59" operator="equal">
      <formula>"r"</formula>
    </cfRule>
    <cfRule type="cellIs" dxfId="304" priority="60" operator="equal">
      <formula>"y"</formula>
    </cfRule>
    <cfRule type="cellIs" dxfId="303" priority="61" operator="equal">
      <formula>"g"</formula>
    </cfRule>
    <cfRule type="cellIs" dxfId="302" priority="62" operator="equal">
      <formula>"R"</formula>
    </cfRule>
    <cfRule type="cellIs" dxfId="301" priority="63" operator="equal">
      <formula>"Y"</formula>
    </cfRule>
    <cfRule type="cellIs" dxfId="300" priority="64" operator="equal">
      <formula>"G"</formula>
    </cfRule>
  </conditionalFormatting>
  <conditionalFormatting sqref="M12:N12">
    <cfRule type="cellIs" dxfId="299" priority="76" operator="equal">
      <formula>"r"</formula>
    </cfRule>
    <cfRule type="cellIs" dxfId="298" priority="77" operator="equal">
      <formula>"y"</formula>
    </cfRule>
    <cfRule type="cellIs" dxfId="297" priority="78" operator="equal">
      <formula>"g"</formula>
    </cfRule>
    <cfRule type="cellIs" dxfId="296" priority="79" operator="equal">
      <formula>"R"</formula>
    </cfRule>
    <cfRule type="cellIs" dxfId="295" priority="80" operator="equal">
      <formula>"Y"</formula>
    </cfRule>
    <cfRule type="cellIs" dxfId="294" priority="81" operator="equal">
      <formula>"G"</formula>
    </cfRule>
  </conditionalFormatting>
  <conditionalFormatting sqref="Q63">
    <cfRule type="cellIs" dxfId="293" priority="67" operator="greaterThan">
      <formula>75</formula>
    </cfRule>
    <cfRule type="cellIs" dxfId="292" priority="68" operator="between">
      <formula>50</formula>
      <formula>75</formula>
    </cfRule>
    <cfRule type="cellIs" dxfId="291" priority="69" operator="lessThan">
      <formula>50</formula>
    </cfRule>
  </conditionalFormatting>
  <conditionalFormatting sqref="R63">
    <cfRule type="iconSet" priority="6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12:R19">
    <cfRule type="iconSet" priority="82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0">
    <cfRule type="iconSet" priority="6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21:R32">
    <cfRule type="iconSet" priority="58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33:R48">
    <cfRule type="iconSet" priority="57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49">
    <cfRule type="iconSet" priority="56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R50:R61">
    <cfRule type="iconSet" priority="55">
      <iconSet iconSet="3TrafficLights2" showValue="0" reverse="1">
        <cfvo type="percent" val="0"/>
        <cfvo type="num" val="50"/>
        <cfvo type="num" val="75" gte="0"/>
      </iconSet>
    </cfRule>
  </conditionalFormatting>
  <conditionalFormatting sqref="M16:M61">
    <cfRule type="cellIs" dxfId="290" priority="49" operator="equal">
      <formula>"r"</formula>
    </cfRule>
    <cfRule type="cellIs" dxfId="289" priority="50" operator="equal">
      <formula>"y"</formula>
    </cfRule>
    <cfRule type="cellIs" dxfId="288" priority="51" operator="equal">
      <formula>"g"</formula>
    </cfRule>
    <cfRule type="cellIs" dxfId="287" priority="52" operator="equal">
      <formula>"R"</formula>
    </cfRule>
    <cfRule type="cellIs" dxfId="286" priority="53" operator="equal">
      <formula>"Y"</formula>
    </cfRule>
    <cfRule type="cellIs" dxfId="285" priority="54" operator="equal">
      <formula>"G"</formula>
    </cfRule>
  </conditionalFormatting>
  <conditionalFormatting sqref="Q16:Q61">
    <cfRule type="cellIs" dxfId="284" priority="46" operator="greaterThan">
      <formula>75</formula>
    </cfRule>
    <cfRule type="cellIs" dxfId="283" priority="47" operator="between">
      <formula>50</formula>
      <formula>75</formula>
    </cfRule>
    <cfRule type="cellIs" dxfId="282" priority="48" operator="lessThan">
      <formula>50</formula>
    </cfRule>
  </conditionalFormatting>
  <conditionalFormatting sqref="N13">
    <cfRule type="cellIs" dxfId="281" priority="40" operator="equal">
      <formula>"r"</formula>
    </cfRule>
    <cfRule type="cellIs" dxfId="280" priority="41" operator="equal">
      <formula>"y"</formula>
    </cfRule>
    <cfRule type="cellIs" dxfId="279" priority="42" operator="equal">
      <formula>"g"</formula>
    </cfRule>
    <cfRule type="cellIs" dxfId="278" priority="43" operator="equal">
      <formula>"R"</formula>
    </cfRule>
    <cfRule type="cellIs" dxfId="277" priority="44" operator="equal">
      <formula>"Y"</formula>
    </cfRule>
    <cfRule type="cellIs" dxfId="276" priority="45" operator="equal">
      <formula>"G"</formula>
    </cfRule>
  </conditionalFormatting>
  <conditionalFormatting sqref="M13">
    <cfRule type="cellIs" dxfId="275" priority="34" operator="equal">
      <formula>"r"</formula>
    </cfRule>
    <cfRule type="cellIs" dxfId="274" priority="35" operator="equal">
      <formula>"y"</formula>
    </cfRule>
    <cfRule type="cellIs" dxfId="273" priority="36" operator="equal">
      <formula>"g"</formula>
    </cfRule>
    <cfRule type="cellIs" dxfId="272" priority="37" operator="equal">
      <formula>"R"</formula>
    </cfRule>
    <cfRule type="cellIs" dxfId="271" priority="38" operator="equal">
      <formula>"Y"</formula>
    </cfRule>
    <cfRule type="cellIs" dxfId="270" priority="39" operator="equal">
      <formula>"G"</formula>
    </cfRule>
  </conditionalFormatting>
  <conditionalFormatting sqref="Q13">
    <cfRule type="cellIs" dxfId="269" priority="31" operator="greaterThan">
      <formula>75</formula>
    </cfRule>
    <cfRule type="cellIs" dxfId="268" priority="32" operator="between">
      <formula>50</formula>
      <formula>75</formula>
    </cfRule>
    <cfRule type="cellIs" dxfId="267" priority="33" operator="lessThan">
      <formula>50</formula>
    </cfRule>
  </conditionalFormatting>
  <conditionalFormatting sqref="N14">
    <cfRule type="cellIs" dxfId="266" priority="25" operator="equal">
      <formula>"r"</formula>
    </cfRule>
    <cfRule type="cellIs" dxfId="265" priority="26" operator="equal">
      <formula>"y"</formula>
    </cfRule>
    <cfRule type="cellIs" dxfId="264" priority="27" operator="equal">
      <formula>"g"</formula>
    </cfRule>
    <cfRule type="cellIs" dxfId="263" priority="28" operator="equal">
      <formula>"R"</formula>
    </cfRule>
    <cfRule type="cellIs" dxfId="262" priority="29" operator="equal">
      <formula>"Y"</formula>
    </cfRule>
    <cfRule type="cellIs" dxfId="261" priority="30" operator="equal">
      <formula>"G"</formula>
    </cfRule>
  </conditionalFormatting>
  <conditionalFormatting sqref="M14">
    <cfRule type="cellIs" dxfId="260" priority="19" operator="equal">
      <formula>"r"</formula>
    </cfRule>
    <cfRule type="cellIs" dxfId="259" priority="20" operator="equal">
      <formula>"y"</formula>
    </cfRule>
    <cfRule type="cellIs" dxfId="258" priority="21" operator="equal">
      <formula>"g"</formula>
    </cfRule>
    <cfRule type="cellIs" dxfId="257" priority="22" operator="equal">
      <formula>"R"</formula>
    </cfRule>
    <cfRule type="cellIs" dxfId="256" priority="23" operator="equal">
      <formula>"Y"</formula>
    </cfRule>
    <cfRule type="cellIs" dxfId="255" priority="24" operator="equal">
      <formula>"G"</formula>
    </cfRule>
  </conditionalFormatting>
  <conditionalFormatting sqref="Q14">
    <cfRule type="cellIs" dxfId="254" priority="16" operator="greaterThan">
      <formula>75</formula>
    </cfRule>
    <cfRule type="cellIs" dxfId="253" priority="17" operator="between">
      <formula>50</formula>
      <formula>75</formula>
    </cfRule>
    <cfRule type="cellIs" dxfId="252" priority="18" operator="lessThan">
      <formula>50</formula>
    </cfRule>
  </conditionalFormatting>
  <conditionalFormatting sqref="N15">
    <cfRule type="cellIs" dxfId="251" priority="10" operator="equal">
      <formula>"r"</formula>
    </cfRule>
    <cfRule type="cellIs" dxfId="250" priority="11" operator="equal">
      <formula>"y"</formula>
    </cfRule>
    <cfRule type="cellIs" dxfId="249" priority="12" operator="equal">
      <formula>"g"</formula>
    </cfRule>
    <cfRule type="cellIs" dxfId="248" priority="13" operator="equal">
      <formula>"R"</formula>
    </cfRule>
    <cfRule type="cellIs" dxfId="247" priority="14" operator="equal">
      <formula>"Y"</formula>
    </cfRule>
    <cfRule type="cellIs" dxfId="246" priority="15" operator="equal">
      <formula>"G"</formula>
    </cfRule>
  </conditionalFormatting>
  <conditionalFormatting sqref="M15">
    <cfRule type="cellIs" dxfId="245" priority="4" operator="equal">
      <formula>"r"</formula>
    </cfRule>
    <cfRule type="cellIs" dxfId="244" priority="5" operator="equal">
      <formula>"y"</formula>
    </cfRule>
    <cfRule type="cellIs" dxfId="243" priority="6" operator="equal">
      <formula>"g"</formula>
    </cfRule>
    <cfRule type="cellIs" dxfId="242" priority="7" operator="equal">
      <formula>"R"</formula>
    </cfRule>
    <cfRule type="cellIs" dxfId="241" priority="8" operator="equal">
      <formula>"Y"</formula>
    </cfRule>
    <cfRule type="cellIs" dxfId="240" priority="9" operator="equal">
      <formula>"G"</formula>
    </cfRule>
  </conditionalFormatting>
  <conditionalFormatting sqref="Q15">
    <cfRule type="cellIs" dxfId="239" priority="1" operator="greaterThan">
      <formula>75</formula>
    </cfRule>
    <cfRule type="cellIs" dxfId="238" priority="2" operator="between">
      <formula>50</formula>
      <formula>75</formula>
    </cfRule>
    <cfRule type="cellIs" dxfId="237" priority="3" operator="lessThan">
      <formula>50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B7F6E8A-0592-BE44-A614-88C726902246}">
          <x14:formula1>
            <xm:f>Parameters!$B$31:$B$33</xm:f>
          </x14:formula1>
          <xm:sqref>I12:L61</xm:sqref>
        </x14:dataValidation>
        <x14:dataValidation type="list" allowBlank="1" showInputMessage="1" showErrorMessage="1" xr:uid="{C17B7FB2-11B9-BE4B-8865-1ADEFCAC10B9}">
          <x14:formula1>
            <xm:f>Parameters!$B$19:$B$28</xm:f>
          </x14:formula1>
          <xm:sqref>G12:G61</xm:sqref>
        </x14:dataValidation>
        <x14:dataValidation type="list" allowBlank="1" showInputMessage="1" showErrorMessage="1" xr:uid="{98C3D04A-0691-A243-8F24-17B872004A44}">
          <x14:formula1>
            <xm:f>Info!$B$35:$B$37</xm:f>
          </x14:formula1>
          <xm:sqref>M12:M61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Parameters</vt:lpstr>
      <vt:lpstr>Info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Analysis</vt:lpstr>
      <vt:lpstr>Green</vt:lpstr>
    </vt:vector>
  </TitlesOfParts>
  <Manager>rudy.vriendts@allturn-projecten-nederland.com</Manager>
  <Company>Allturn Projecten Nederland</Company>
  <LinksUpToDate>false</LinksUpToDate>
  <SharedDoc>false</SharedDoc>
  <HyperlinkBase>Analyze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Analyze</dc:title>
  <dc:subject>Vragenlijst Analyze voor Projectem</dc:subject>
  <dc:creator>Rudy Vriendts</dc:creator>
  <cp:keywords>Analyze</cp:keywords>
  <cp:lastModifiedBy>Rudy Vriendts</cp:lastModifiedBy>
  <dcterms:created xsi:type="dcterms:W3CDTF">2013-12-20T09:21:14Z</dcterms:created>
  <dcterms:modified xsi:type="dcterms:W3CDTF">2018-05-07T17:24:38Z</dcterms:modified>
  <cp:category>Projecten</cp:category>
  <cp:contentStatus>In Bewerking</cp:contentStatus>
</cp:coreProperties>
</file>